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workbookProtection workbookPassword="F4B5" lockStructure="1"/>
  <bookViews>
    <workbookView windowWidth="24045" windowHeight="12255" firstSheet="5" activeTab="5"/>
  </bookViews>
  <sheets>
    <sheet name="Sheet1" sheetId="1" state="hidden" r:id="rId1"/>
    <sheet name="Sheet2" sheetId="2" state="hidden" r:id="rId2"/>
    <sheet name="Sheet3" sheetId="3" state="hidden" r:id="rId3"/>
    <sheet name="Sheet4" sheetId="4" state="hidden" r:id="rId4"/>
    <sheet name="Sheet5" sheetId="6" state="hidden" r:id="rId5"/>
    <sheet name="Sheet6" sheetId="5" r:id="rId6"/>
    <sheet name="Sheet7" sheetId="7" r:id="rId7"/>
    <sheet name="Sheet8" sheetId="8" r:id="rId8"/>
  </sheets>
  <externalReferences>
    <externalReference r:id="rId9"/>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<sst xmlns="http://schemas.openxmlformats.org/spreadsheetml/2006/main" count="397" uniqueCount="268">
  <si>
    <t>搜索关键词</t>
  </si>
  <si>
    <t>A区互动文字跳转链接</t>
  </si>
  <si>
    <t>A区互动文字</t>
  </si>
  <si>
    <t>prompt</t>
  </si>
  <si>
    <t>理财建议</t>
  </si>
  <si>
    <t>【原理】参考了个人投资者风险承受能力调查问卷和家庭资产负债表及年度家庭收支结余表
【使用场景】将您的数据表填好，扔给家办AI人。</t>
  </si>
  <si>
    <t>按照客户的情况给出理财建议</t>
  </si>
  <si>
    <t>投资建议</t>
  </si>
  <si>
    <t>按照客户的情况给出投资建议</t>
  </si>
  <si>
    <t>保险建议</t>
  </si>
  <si>
    <t>按照客户的情况给出保险建议</t>
  </si>
  <si>
    <t>B区文字跳转链接</t>
  </si>
  <si>
    <t>www.9icFp.COM/PC</t>
  </si>
  <si>
    <t>B区文字</t>
  </si>
  <si>
    <t>家财诊断AI功能：理财建议、投资建议、保险建议等3大类功能。输入以上功能的详细名字，例如“理财建议”，在A区会有详细的该功能指导。</t>
  </si>
  <si>
    <t>O区文字跳转链接</t>
  </si>
  <si>
    <t>https://www.9icfp.com/pc/detail.aspx?nid=147&amp;pid=152&amp;id=24289</t>
  </si>
  <si>
    <t>O区文字</t>
  </si>
  <si>
    <t>点击我，下载“家财诊断表格”。填写好后发给AI。就可以提问了。</t>
  </si>
  <si>
    <t>欢迎文字</t>
  </si>
  <si>
    <t>我是您的家办AI助理，我可以在您的家办工作领域帮助您.</t>
  </si>
  <si>
    <t>AI人设</t>
  </si>
  <si>
    <t>关于我们项目</t>
  </si>
  <si>
    <t>http://www.9ihehuo.com/pc/detail.aspx?nid=1354&amp;pid=1355&amp;id=23101</t>
  </si>
  <si>
    <t>实现本服务请联系</t>
  </si>
  <si>
    <t>合成prompt</t>
  </si>
  <si>
    <t>家办AI的人设</t>
  </si>
  <si>
    <t>我是家族办公室服务及理财师服务领域的AI超级人工智能，懂金融、懂法律、懂财务等方面。</t>
  </si>
  <si>
    <t>客户的名字是</t>
  </si>
  <si>
    <t>,</t>
  </si>
  <si>
    <t>客户风险属性是</t>
  </si>
  <si>
    <t>重度进取型的</t>
  </si>
  <si>
    <t>客户资产总额是</t>
  </si>
  <si>
    <t>客户的生息资产的比例是</t>
  </si>
  <si>
    <t>%</t>
  </si>
  <si>
    <t>客户的投资比例建议是</t>
  </si>
  <si>
    <t>债券基金资产30%、股票基金70%</t>
  </si>
  <si>
    <t>保险覆盖率</t>
  </si>
  <si>
    <t>健康保障额度</t>
  </si>
  <si>
    <t>负债比率</t>
  </si>
  <si>
    <t>流动性比率</t>
  </si>
  <si>
    <t>备用金率</t>
  </si>
  <si>
    <t>生息资产比率</t>
  </si>
  <si>
    <t>投资报酬率</t>
  </si>
  <si>
    <t>总资产报酬率</t>
  </si>
  <si>
    <t>财务自由度</t>
  </si>
  <si>
    <t>家庭财务指标分析</t>
  </si>
  <si>
    <t>类别</t>
  </si>
  <si>
    <t>序号</t>
  </si>
  <si>
    <t>指标</t>
  </si>
  <si>
    <t>合理区间</t>
  </si>
  <si>
    <t>安全性指标</t>
  </si>
  <si>
    <t>=</t>
  </si>
  <si>
    <t>保障保额</t>
  </si>
  <si>
    <t>/</t>
  </si>
  <si>
    <t>税后工作收入</t>
  </si>
  <si>
    <t>重疾额度</t>
  </si>
  <si>
    <t>3-5</t>
  </si>
  <si>
    <t>总负债</t>
  </si>
  <si>
    <t>总资产</t>
  </si>
  <si>
    <t>60%以下</t>
  </si>
  <si>
    <t>流动性指标</t>
  </si>
  <si>
    <t>短期资产</t>
  </si>
  <si>
    <t>短期负债</t>
  </si>
  <si>
    <t>200%以上</t>
  </si>
  <si>
    <t>月总支出</t>
  </si>
  <si>
    <t>3-6</t>
  </si>
  <si>
    <t>收益性指标</t>
  </si>
  <si>
    <t>投资性资产</t>
  </si>
  <si>
    <t>50%以上</t>
  </si>
  <si>
    <t>投资性收入</t>
  </si>
  <si>
    <t>5%以上</t>
  </si>
  <si>
    <t>3%以上</t>
  </si>
  <si>
    <t>年投资收入</t>
  </si>
  <si>
    <t>年总支出</t>
  </si>
  <si>
    <t>大于100%</t>
  </si>
  <si>
    <t>年度家庭收支结余表</t>
  </si>
  <si>
    <t>时间：        年    月    日</t>
  </si>
  <si>
    <t>单位：元</t>
  </si>
  <si>
    <t>收入</t>
  </si>
  <si>
    <t>支出</t>
  </si>
  <si>
    <t>（1）劳动性收入：</t>
  </si>
  <si>
    <t>（5）刚性支出：</t>
  </si>
  <si>
    <t>工资</t>
  </si>
  <si>
    <t>衣食杂费</t>
  </si>
  <si>
    <t>奖金</t>
  </si>
  <si>
    <t>交通</t>
  </si>
  <si>
    <t>津贴</t>
  </si>
  <si>
    <t>通讯</t>
  </si>
  <si>
    <t>劳务报酬</t>
  </si>
  <si>
    <t>医疗</t>
  </si>
  <si>
    <t>其他</t>
  </si>
  <si>
    <t>养育子女</t>
  </si>
  <si>
    <t>孝敬父母</t>
  </si>
  <si>
    <t>自我提升</t>
  </si>
  <si>
    <t>房贷</t>
  </si>
  <si>
    <t>保费</t>
  </si>
  <si>
    <t>（2）投资性收入：</t>
  </si>
  <si>
    <t>（6）弹性支出：</t>
  </si>
  <si>
    <t>金融投资收益</t>
  </si>
  <si>
    <t>旅游</t>
  </si>
  <si>
    <t>非金融投资收益</t>
  </si>
  <si>
    <t>娱乐</t>
  </si>
  <si>
    <t>聚会</t>
  </si>
  <si>
    <t>品质生活</t>
  </si>
  <si>
    <t>（3）其他收入：</t>
  </si>
  <si>
    <t>（7）其他支出：</t>
  </si>
  <si>
    <t>（4）收入合计：</t>
  </si>
  <si>
    <t>（8）支出合计：</t>
  </si>
  <si>
    <t>（4）=（1）+(2)+（3）</t>
  </si>
  <si>
    <t>（8）=（5）+（6）+（7）</t>
  </si>
  <si>
    <t>（9）结余：</t>
  </si>
  <si>
    <t>（9）=（4）-（8）</t>
  </si>
  <si>
    <t>家庭资产负债表</t>
  </si>
  <si>
    <t>时间：   年    月     日</t>
  </si>
  <si>
    <t>资产</t>
  </si>
  <si>
    <t>负债</t>
  </si>
  <si>
    <t>（1）现金类资产：</t>
  </si>
  <si>
    <t>（7）短期负债：</t>
  </si>
  <si>
    <t>现金</t>
  </si>
  <si>
    <t>信用卡循环额度、</t>
  </si>
  <si>
    <t>活期储蓄</t>
  </si>
  <si>
    <t>短期借款</t>
  </si>
  <si>
    <t>货币基金</t>
  </si>
  <si>
    <t>（2）中长期金融投资资产：</t>
  </si>
  <si>
    <t>（8）中长期金融投资负债：</t>
  </si>
  <si>
    <t>银行固定存款</t>
  </si>
  <si>
    <t>银行借款</t>
  </si>
  <si>
    <t>银行理财</t>
  </si>
  <si>
    <t>证券借款</t>
  </si>
  <si>
    <t>信托理财</t>
  </si>
  <si>
    <t>保险借款</t>
  </si>
  <si>
    <t>券商理财</t>
  </si>
  <si>
    <t>私募投资</t>
  </si>
  <si>
    <t>股票</t>
  </si>
  <si>
    <t>债券</t>
  </si>
  <si>
    <t>股票型基金</t>
  </si>
  <si>
    <t>债券型基金</t>
  </si>
  <si>
    <t>储蓄性保险（现价）</t>
  </si>
  <si>
    <t>（3）中长期非金融投资资产：</t>
  </si>
  <si>
    <t>（9）中长期非金融投资负债：</t>
  </si>
  <si>
    <t>投资性房产</t>
  </si>
  <si>
    <t>房产投资借款</t>
  </si>
  <si>
    <t>实业投资</t>
  </si>
  <si>
    <t>实业投资借款</t>
  </si>
  <si>
    <t>（4）投资性资产：</t>
  </si>
  <si>
    <t>（10）投资性负债：</t>
  </si>
  <si>
    <t>（4）=(1)+（2）+（3）</t>
  </si>
  <si>
    <t>（10）=(7)+（8）+（9）</t>
  </si>
  <si>
    <t>（5）自用性资产：</t>
  </si>
  <si>
    <t>（11）自用性负债：</t>
  </si>
  <si>
    <t>自住房产</t>
  </si>
  <si>
    <t>住房按揭贷款</t>
  </si>
  <si>
    <t>自用汽车</t>
  </si>
  <si>
    <t>汽车贷款</t>
  </si>
  <si>
    <t>（6）资产合计：</t>
  </si>
  <si>
    <t>（12）负债合计：</t>
  </si>
  <si>
    <t>（6）=(1)+（4）+（5）</t>
  </si>
  <si>
    <t>（12）=（7）+（10）+(11)</t>
  </si>
  <si>
    <t>（13）净资产：</t>
  </si>
  <si>
    <t>（13）=（6）-（12）</t>
  </si>
  <si>
    <t>个人投资者风险承受能力调查问卷</t>
  </si>
  <si>
    <t>姓名:(</t>
  </si>
  <si>
    <t>张三</t>
  </si>
  <si>
    <t>）</t>
  </si>
  <si>
    <t xml:space="preserve">       本问卷旨在协助投资者评估和了解自身的风险承受能力与风险偏好，您可从中衡量自身的投资属性。</t>
  </si>
  <si>
    <t xml:space="preserve">       市场有风险，您需谨慎和独立地作出投资决策，并注意核对您的风险承受能力是否与申请购买产品或服务的风险评级相匹配。</t>
  </si>
  <si>
    <t>请修改您的风险承受能力得分数字符合您的实际情况:</t>
  </si>
  <si>
    <t>得</t>
  </si>
  <si>
    <t>分</t>
  </si>
  <si>
    <t>(1)</t>
  </si>
  <si>
    <t>您属于哪一个年龄范围？</t>
  </si>
  <si>
    <t>4分</t>
  </si>
  <si>
    <t>18-29 岁。</t>
  </si>
  <si>
    <t>3分</t>
  </si>
  <si>
    <t>30-45 岁。</t>
  </si>
  <si>
    <t>2分</t>
  </si>
  <si>
    <t>45-60 岁。</t>
  </si>
  <si>
    <t>1分</t>
  </si>
  <si>
    <t>60 岁以上。</t>
  </si>
  <si>
    <t>(2)</t>
  </si>
  <si>
    <t>以下哪项描述更接近您的资产状况？</t>
  </si>
  <si>
    <t>（注：当年收入与资产规模不在同一选项时，请优先选择符合年收入情况的选项。）</t>
  </si>
  <si>
    <t>年收入5 万元以下；或资产在50 万以下。</t>
  </si>
  <si>
    <t>年收入5 万元到15 万元；或资产在50 万到150 万。</t>
  </si>
  <si>
    <t>年收入15 万元到50 万元；或资产在150 万到500 万。</t>
  </si>
  <si>
    <t>年收入50 万元以上；或资产在500 万以上。</t>
  </si>
  <si>
    <t>(3)</t>
  </si>
  <si>
    <t>您计划的投资期限有多长？</t>
  </si>
  <si>
    <t>短期，少于1 年。</t>
  </si>
  <si>
    <t>中期，1-3 年。</t>
  </si>
  <si>
    <t>中长期，3-5 年。</t>
  </si>
  <si>
    <t>长期，5 年以上。</t>
  </si>
  <si>
    <t>(4)</t>
  </si>
  <si>
    <t>您的投资目标是？</t>
  </si>
  <si>
    <t>保证本金安全。</t>
  </si>
  <si>
    <t>实现资产增值。</t>
  </si>
  <si>
    <t>产生较多收益。</t>
  </si>
  <si>
    <t>资产大幅增长。</t>
  </si>
  <si>
    <t>(5)</t>
  </si>
  <si>
    <t>一般而言，您在投资上可以接受哪种波动程度？</t>
  </si>
  <si>
    <t>-5%至+5%之间波动。</t>
  </si>
  <si>
    <t>-10%至+10%之间波动。</t>
  </si>
  <si>
    <t>-20%至+20%之间波动。</t>
  </si>
  <si>
    <t>-30%至+30%之间波动。</t>
  </si>
  <si>
    <t>(6)</t>
  </si>
  <si>
    <t>您主要的收入来源是？</t>
  </si>
  <si>
    <t>我是自由人，无固定收入。</t>
  </si>
  <si>
    <t>我是上班族，工资收入、劳动报酬。</t>
  </si>
  <si>
    <t>我是企业主，生产经营所得。</t>
  </si>
  <si>
    <t>我是投资人，金融或房地产等投资性收入。</t>
  </si>
  <si>
    <t>(7)</t>
  </si>
  <si>
    <t>您目前的债务状况属于下列哪个类别？</t>
  </si>
  <si>
    <t>没有债务。</t>
  </si>
  <si>
    <t>有中长期定额债务，如房贷、车贷等。</t>
  </si>
  <si>
    <t>除了房贷、车贷之外，还有较高利息的短期债务。</t>
  </si>
  <si>
    <t>目前被人民法院纳入失信被执行人名单，被采取限制消费措施。</t>
  </si>
  <si>
    <t>(8)</t>
  </si>
  <si>
    <t>以下哪项描述最接近您的投资经验？</t>
  </si>
  <si>
    <t>有限：仅有银行活期账户和定期存款。</t>
  </si>
  <si>
    <t>一般：购买过银行理财产品等固定收益类产品。</t>
  </si>
  <si>
    <t>丰富：参与过股票、公募基金等投资类产品的交易。</t>
  </si>
  <si>
    <t>非常丰富：参与过外汇、期货、私募基金或金融衍生品等高风险产品的交易。</t>
  </si>
  <si>
    <t>(9)</t>
  </si>
  <si>
    <t>以下哪项描述最符合您的投资态度？</t>
  </si>
  <si>
    <t>反对冒险，获得较低但稳定的回报。</t>
  </si>
  <si>
    <t>采取保守的投资策略，但不介意一定幅度的波动。</t>
  </si>
  <si>
    <t>取得稳健的投资收益，愿意接受一定的风险。</t>
  </si>
  <si>
    <t>赚取较高的投资收益，承担较高的风险与波动。</t>
  </si>
  <si>
    <t>(10)</t>
  </si>
  <si>
    <t>若资本市场崩溃，并使您持有的资产价值大幅下挫，您会怎样？</t>
  </si>
  <si>
    <t>尽快清仓以减少损失。</t>
  </si>
  <si>
    <t>卖出一部分以减少损失。</t>
  </si>
  <si>
    <t>不会影响长期投资的策略。</t>
  </si>
  <si>
    <t>加大买入可以减少持仓成本。</t>
  </si>
  <si>
    <t>(11)</t>
  </si>
  <si>
    <t>假设有以下两个投资组合，您会怎样投资？</t>
  </si>
  <si>
    <t>投资组合1：每年预期提供5%的收益，收益平稳。</t>
  </si>
  <si>
    <t>投资组合2：每年预期提供10%以上的收益，但在某一年内可能出现负收益。</t>
  </si>
  <si>
    <t>100％投资在组合1。</t>
  </si>
  <si>
    <t>75％投资在组合1，25％投资在组合2。</t>
  </si>
  <si>
    <t>50％投资在组合1，50％投资在组合2。</t>
  </si>
  <si>
    <t>25％投资在组合1，75％投资在组合2。</t>
  </si>
  <si>
    <t>(12)</t>
  </si>
  <si>
    <t>您具备以下哪些与投资相关的学习、工作经历？</t>
  </si>
  <si>
    <t>持有金融类专业证书，或从事金融行业多年。</t>
  </si>
  <si>
    <t>金融相关的学历背景；或通过金融类从业资格考试。</t>
  </si>
  <si>
    <t>大学专科以上学历，并具备一定金融知识。</t>
  </si>
  <si>
    <t>不符合以上任何一项描述。</t>
  </si>
  <si>
    <t>问卷得分：</t>
  </si>
  <si>
    <t>评估得分及类型介绍：</t>
  </si>
  <si>
    <t>选项得分越高，您的风险承受能力越高。总分值可对应下表得出投资者风险承受能力类型。</t>
  </si>
  <si>
    <t>投资者类型</t>
  </si>
  <si>
    <t>参考得分区间</t>
  </si>
  <si>
    <t>承受能力符合</t>
  </si>
  <si>
    <t>保守型</t>
  </si>
  <si>
    <t>12-18 分</t>
  </si>
  <si>
    <t>中度保守型</t>
  </si>
  <si>
    <t>19-26 分</t>
  </si>
  <si>
    <t>平衡型</t>
  </si>
  <si>
    <t>27-34 分</t>
  </si>
  <si>
    <t>中度进取型</t>
  </si>
  <si>
    <t>35-42 分</t>
  </si>
  <si>
    <t>进取型</t>
  </si>
  <si>
    <t>43-48 分</t>
  </si>
  <si>
    <t>评估结论：</t>
  </si>
  <si>
    <t>您属于:</t>
  </si>
  <si>
    <t>投资者。</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</si>
</sst>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 numFmtId="177" formatCode="0.0"/>
    <numFmt numFmtId="178" formatCode="0.00_);[Red]\(0.00\)"/>
  </numFmts>
  <fonts count="42">
    <font>
      <sz val="11"/>
      <color theme="1"/>
      <name val="宋体"/>
      <charset val="134"/>
      <scheme val="minor"/>
    </font>
    <font>
      <b/>
      <sz val="16"/>
      <color theme="1"/>
      <name val="微软雅黑"/>
      <charset val="134"/>
    </font>
    <font>
      <sz val="12"/>
      <color theme="1"/>
      <name val="Microsoft YaHei Light"/>
      <charset val="134"/>
    </font>
    <font>
      <b/>
      <sz val="12"/>
      <color theme="1"/>
      <name val="Microsoft YaHei Light"/>
      <charset val="134"/>
    </font>
    <font>
      <b/>
      <sz val="14"/>
      <color theme="1"/>
      <name val="Microsoft YaHei Light"/>
      <charset val="134"/>
    </font>
    <font>
      <b/>
      <sz val="14"/>
      <color rgb="FFFF0000"/>
      <name val="Microsoft YaHei Light"/>
      <charset val="134"/>
    </font>
    <font>
      <sz val="12"/>
      <color rgb="FFFF0000"/>
      <name val="Microsoft YaHei Light"/>
      <charset val="134"/>
    </font>
    <font>
      <b/>
      <sz val="16"/>
      <color rgb="FF000000"/>
      <name val="微软雅黑"/>
      <charset val="134"/>
    </font>
    <font>
      <sz val="12"/>
      <color rgb="FF000000"/>
      <name val="等线"/>
      <charset val="134"/>
    </font>
    <font>
      <b/>
      <sz val="16"/>
      <color rgb="FF000000"/>
      <name val="Microsoft YaHei Light"/>
      <charset val="134"/>
    </font>
    <font>
      <b/>
      <sz val="14"/>
      <color rgb="FF000000"/>
      <name val="Microsoft YaHei Light"/>
      <charset val="134"/>
    </font>
    <font>
      <sz val="12"/>
      <color rgb="FF000000"/>
      <name val="Microsoft YaHei Light"/>
      <charset val="134"/>
    </font>
    <font>
      <sz val="10"/>
      <color rgb="FF000000"/>
      <name val="Microsoft YaHei Light"/>
      <charset val="134"/>
    </font>
    <font>
      <sz val="11"/>
      <color theme="1"/>
      <name val="等线"/>
      <charset val="134"/>
    </font>
    <font>
      <sz val="14"/>
      <color rgb="FF000000"/>
      <name val="微软雅黑"/>
      <charset val="134"/>
    </font>
    <font>
      <sz val="12"/>
      <color rgb="FF000000"/>
      <name val="微软雅黑"/>
      <charset val="134"/>
    </font>
    <font>
      <u/>
      <sz val="11"/>
      <color rgb="FF0000FF"/>
      <name val="宋体"/>
      <charset val="134"/>
      <scheme val="minor"/>
    </font>
    <font>
      <sz val="9"/>
      <color rgb="FF000000"/>
      <name val="宋体"/>
      <charset val="134"/>
    </font>
    <font>
      <u/>
      <sz val="11"/>
      <color rgb="FF800080"/>
      <name val="宋体"/>
      <charset val="134"/>
      <scheme val="minor"/>
    </font>
    <font>
      <sz val="11"/>
      <color rgb="FF800080"/>
      <name val="宋体"/>
      <charset val="134"/>
      <scheme val="minor"/>
    </font>
    <font>
      <sz val="11"/>
      <color rgb="FF000000"/>
      <name val="宋体"/>
      <charset val="134"/>
    </font>
    <font>
      <b/>
      <sz val="16"/>
      <color theme="1"/>
      <name val="宋体"/>
      <charset val="134"/>
      <scheme val="minor"/>
    </font>
    <font>
      <b/>
      <sz val="11"/>
      <color rgb="FFFF0000"/>
      <name val="宋体"/>
      <charset val="134"/>
      <scheme val="minor"/>
    </font>
    <font>
      <b/>
      <sz val="11"/>
      <color theme="3"/>
      <name val="宋体"/>
      <charset val="134"/>
      <scheme val="minor"/>
    </font>
    <font>
      <b/>
      <sz val="9"/>
      <color theme="3"/>
      <name val="宋体"/>
      <charset val="134"/>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9" tint="0.799981688894314"/>
        <bgColor indexed="64"/>
      </patternFill>
    </fill>
    <fill>
      <patternFill patternType="solid">
        <fgColor rgb="FFE2EFDA"/>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53">
    <border>
      <left/>
      <right/>
      <top/>
      <bottom/>
      <diagonal/>
    </border>
    <border>
      <left style="medium">
        <color auto="1"/>
      </left>
      <right/>
      <top style="medium">
        <color auto="1"/>
      </top>
      <bottom/>
      <diagonal/>
    </border>
    <border>
      <left/>
      <right/>
      <top style="medium">
        <color auto="1"/>
      </top>
      <bottom/>
      <diagonal/>
    </border>
    <border>
      <left style="medium">
        <color auto="1"/>
      </left>
      <right/>
      <top style="thin">
        <color auto="1"/>
      </top>
      <bottom/>
      <diagonal/>
    </border>
    <border>
      <left/>
      <right/>
      <top style="thin">
        <color auto="1"/>
      </top>
      <bottom/>
      <diagonal/>
    </border>
    <border>
      <left style="medium">
        <color auto="1"/>
      </left>
      <right/>
      <top/>
      <bottom/>
      <diagonal/>
    </border>
    <border>
      <left style="medium">
        <color auto="1"/>
      </left>
      <right/>
      <top/>
      <bottom style="thin">
        <color auto="1"/>
      </bottom>
      <diagonal/>
    </border>
    <border>
      <left/>
      <right/>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top style="thin">
        <color auto="1"/>
      </top>
      <bottom style="thin">
        <color auto="1"/>
      </bottom>
      <diagonal/>
    </border>
    <border>
      <left style="thin">
        <color auto="1"/>
      </left>
      <right/>
      <top/>
      <bottom style="thin">
        <color auto="1"/>
      </bottom>
      <diagonal/>
    </border>
    <border>
      <left/>
      <right style="medium">
        <color auto="1"/>
      </right>
      <top style="medium">
        <color auto="1"/>
      </top>
      <bottom/>
      <diagonal/>
    </border>
    <border>
      <left/>
      <right style="medium">
        <color auto="1"/>
      </right>
      <top style="thin">
        <color auto="1"/>
      </top>
      <bottom/>
      <diagonal/>
    </border>
    <border>
      <left/>
      <right style="medium">
        <color auto="1"/>
      </right>
      <top/>
      <bottom/>
      <diagonal/>
    </border>
    <border>
      <left/>
      <right style="medium">
        <color auto="1"/>
      </right>
      <top/>
      <bottom style="thin">
        <color auto="1"/>
      </bottom>
      <diagonal/>
    </border>
    <border>
      <left/>
      <right style="medium">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thin">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diagonal/>
    </border>
    <border>
      <left style="thin">
        <color auto="1"/>
      </left>
      <right style="medium">
        <color auto="1"/>
      </right>
      <top/>
      <bottom style="thin">
        <color auto="1"/>
      </bottom>
      <diagonal/>
    </border>
    <border>
      <left style="thin">
        <color auto="1"/>
      </left>
      <right style="medium">
        <color auto="1"/>
      </right>
      <top style="thin">
        <color auto="1"/>
      </top>
      <bottom/>
      <diagonal/>
    </border>
    <border>
      <left style="medium">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medium">
        <color auto="1"/>
      </right>
      <top/>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0" fillId="4" borderId="45"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46" applyNumberFormat="0" applyFill="0" applyAlignment="0" applyProtection="0">
      <alignment vertical="center"/>
    </xf>
    <xf numFmtId="0" fontId="30" fillId="0" borderId="46" applyNumberFormat="0" applyFill="0" applyAlignment="0" applyProtection="0">
      <alignment vertical="center"/>
    </xf>
    <xf numFmtId="0" fontId="23" fillId="0" borderId="47" applyNumberFormat="0" applyFill="0" applyAlignment="0" applyProtection="0">
      <alignment vertical="center"/>
    </xf>
    <xf numFmtId="0" fontId="23" fillId="0" borderId="0" applyNumberFormat="0" applyFill="0" applyBorder="0" applyAlignment="0" applyProtection="0">
      <alignment vertical="center"/>
    </xf>
    <xf numFmtId="0" fontId="31" fillId="5" borderId="48" applyNumberFormat="0" applyAlignment="0" applyProtection="0">
      <alignment vertical="center"/>
    </xf>
    <xf numFmtId="0" fontId="32" fillId="6" borderId="49" applyNumberFormat="0" applyAlignment="0" applyProtection="0">
      <alignment vertical="center"/>
    </xf>
    <xf numFmtId="0" fontId="33" fillId="6" borderId="48" applyNumberFormat="0" applyAlignment="0" applyProtection="0">
      <alignment vertical="center"/>
    </xf>
    <xf numFmtId="0" fontId="34" fillId="7" borderId="50" applyNumberFormat="0" applyAlignment="0" applyProtection="0">
      <alignment vertical="center"/>
    </xf>
    <xf numFmtId="0" fontId="35" fillId="0" borderId="51" applyNumberFormat="0" applyFill="0" applyAlignment="0" applyProtection="0">
      <alignment vertical="center"/>
    </xf>
    <xf numFmtId="0" fontId="36" fillId="0" borderId="52" applyNumberFormat="0" applyFill="0" applyAlignment="0" applyProtection="0">
      <alignment vertical="center"/>
    </xf>
    <xf numFmtId="0" fontId="37" fillId="8" borderId="0" applyNumberFormat="0" applyBorder="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40" fillId="11" borderId="0" applyNumberFormat="0" applyBorder="0" applyAlignment="0" applyProtection="0">
      <alignment vertical="center"/>
    </xf>
    <xf numFmtId="0" fontId="41" fillId="12" borderId="0" applyNumberFormat="0" applyBorder="0" applyAlignment="0" applyProtection="0">
      <alignment vertical="center"/>
    </xf>
    <xf numFmtId="0" fontId="41" fillId="13" borderId="0" applyNumberFormat="0" applyBorder="0" applyAlignment="0" applyProtection="0">
      <alignment vertical="center"/>
    </xf>
    <xf numFmtId="0" fontId="40" fillId="14" borderId="0" applyNumberFormat="0" applyBorder="0" applyAlignment="0" applyProtection="0">
      <alignment vertical="center"/>
    </xf>
    <xf numFmtId="0" fontId="40" fillId="15" borderId="0" applyNumberFormat="0" applyBorder="0" applyAlignment="0" applyProtection="0">
      <alignment vertical="center"/>
    </xf>
    <xf numFmtId="0" fontId="41" fillId="16" borderId="0" applyNumberFormat="0" applyBorder="0" applyAlignment="0" applyProtection="0">
      <alignment vertical="center"/>
    </xf>
    <xf numFmtId="0" fontId="41" fillId="17" borderId="0" applyNumberFormat="0" applyBorder="0" applyAlignment="0" applyProtection="0">
      <alignment vertical="center"/>
    </xf>
    <xf numFmtId="0" fontId="40" fillId="18" borderId="0" applyNumberFormat="0" applyBorder="0" applyAlignment="0" applyProtection="0">
      <alignment vertical="center"/>
    </xf>
    <xf numFmtId="0" fontId="40" fillId="19" borderId="0" applyNumberFormat="0" applyBorder="0" applyAlignment="0" applyProtection="0">
      <alignment vertical="center"/>
    </xf>
    <xf numFmtId="0" fontId="41" fillId="20" borderId="0" applyNumberFormat="0" applyBorder="0" applyAlignment="0" applyProtection="0">
      <alignment vertical="center"/>
    </xf>
    <xf numFmtId="0" fontId="41" fillId="21" borderId="0" applyNumberFormat="0" applyBorder="0" applyAlignment="0" applyProtection="0">
      <alignment vertical="center"/>
    </xf>
    <xf numFmtId="0" fontId="40" fillId="22" borderId="0" applyNumberFormat="0" applyBorder="0" applyAlignment="0" applyProtection="0">
      <alignment vertical="center"/>
    </xf>
    <xf numFmtId="0" fontId="40" fillId="23" borderId="0" applyNumberFormat="0" applyBorder="0" applyAlignment="0" applyProtection="0">
      <alignment vertical="center"/>
    </xf>
    <xf numFmtId="0" fontId="41" fillId="24" borderId="0" applyNumberFormat="0" applyBorder="0" applyAlignment="0" applyProtection="0">
      <alignment vertical="center"/>
    </xf>
    <xf numFmtId="0" fontId="41" fillId="25" borderId="0" applyNumberFormat="0" applyBorder="0" applyAlignment="0" applyProtection="0">
      <alignment vertical="center"/>
    </xf>
    <xf numFmtId="0" fontId="40" fillId="26" borderId="0" applyNumberFormat="0" applyBorder="0" applyAlignment="0" applyProtection="0">
      <alignment vertical="center"/>
    </xf>
    <xf numFmtId="0" fontId="40" fillId="27" borderId="0" applyNumberFormat="0" applyBorder="0" applyAlignment="0" applyProtection="0">
      <alignment vertical="center"/>
    </xf>
    <xf numFmtId="0" fontId="41" fillId="28" borderId="0" applyNumberFormat="0" applyBorder="0" applyAlignment="0" applyProtection="0">
      <alignment vertical="center"/>
    </xf>
    <xf numFmtId="0" fontId="41" fillId="29" borderId="0" applyNumberFormat="0" applyBorder="0" applyAlignment="0" applyProtection="0">
      <alignment vertical="center"/>
    </xf>
    <xf numFmtId="0" fontId="40" fillId="30" borderId="0" applyNumberFormat="0" applyBorder="0" applyAlignment="0" applyProtection="0">
      <alignment vertical="center"/>
    </xf>
    <xf numFmtId="0" fontId="40" fillId="31" borderId="0" applyNumberFormat="0" applyBorder="0" applyAlignment="0" applyProtection="0">
      <alignment vertical="center"/>
    </xf>
    <xf numFmtId="0" fontId="41" fillId="2" borderId="0" applyNumberFormat="0" applyBorder="0" applyAlignment="0" applyProtection="0">
      <alignment vertical="center"/>
    </xf>
    <xf numFmtId="0" fontId="41" fillId="32" borderId="0" applyNumberFormat="0" applyBorder="0" applyAlignment="0" applyProtection="0">
      <alignment vertical="center"/>
    </xf>
    <xf numFmtId="0" fontId="40" fillId="33" borderId="0" applyNumberFormat="0" applyBorder="0" applyAlignment="0" applyProtection="0">
      <alignment vertical="center"/>
    </xf>
  </cellStyleXfs>
  <cellXfs count="117">
    <xf numFmtId="0" fontId="0" fillId="0" borderId="0" xfId="0">
      <alignment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2" fillId="2" borderId="3" xfId="0" applyFont="1" applyFill="1" applyBorder="1" applyAlignment="1">
      <alignment horizontal="left" vertical="center"/>
    </xf>
    <xf numFmtId="0" fontId="2" fillId="2" borderId="4" xfId="0" applyFont="1" applyFill="1" applyBorder="1" applyAlignment="1">
      <alignment horizontal="left" vertical="center"/>
    </xf>
    <xf numFmtId="0" fontId="2" fillId="2" borderId="5" xfId="0" applyFont="1" applyFill="1" applyBorder="1" applyAlignment="1">
      <alignment vertical="center" wrapText="1"/>
    </xf>
    <xf numFmtId="0" fontId="0" fillId="0" borderId="0"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3" fillId="2" borderId="8" xfId="0" applyFont="1" applyFill="1" applyBorder="1">
      <alignment vertical="center"/>
    </xf>
    <xf numFmtId="0" fontId="3" fillId="2" borderId="9" xfId="0" applyFont="1" applyFill="1" applyBorder="1">
      <alignment vertical="center"/>
    </xf>
    <xf numFmtId="0" fontId="4" fillId="2" borderId="10" xfId="0" applyFont="1" applyFill="1" applyBorder="1" applyAlignment="1">
      <alignment horizontal="right" vertical="center"/>
    </xf>
    <xf numFmtId="0" fontId="5" fillId="2" borderId="11" xfId="0" applyFont="1" applyFill="1" applyBorder="1">
      <alignment vertical="center"/>
    </xf>
    <xf numFmtId="0" fontId="4" fillId="2" borderId="11" xfId="0" applyFont="1" applyFill="1" applyBorder="1" applyAlignment="1">
      <alignment horizontal="left" vertical="center"/>
    </xf>
    <xf numFmtId="0" fontId="4" fillId="2" borderId="11" xfId="0" applyFont="1" applyFill="1" applyBorder="1" applyAlignment="1">
      <alignment horizontal="right" vertical="center"/>
    </xf>
    <xf numFmtId="0" fontId="4" fillId="2" borderId="12" xfId="0" applyFont="1" applyFill="1" applyBorder="1">
      <alignment vertical="center"/>
    </xf>
    <xf numFmtId="0" fontId="4" fillId="2" borderId="4" xfId="0" applyFont="1" applyFill="1" applyBorder="1">
      <alignment vertical="center"/>
    </xf>
    <xf numFmtId="0" fontId="2" fillId="2" borderId="10" xfId="0" applyFont="1" applyFill="1" applyBorder="1">
      <alignment vertical="center"/>
    </xf>
    <xf numFmtId="0" fontId="6" fillId="2" borderId="11" xfId="0" applyFont="1" applyFill="1" applyBorder="1">
      <alignment vertical="center"/>
    </xf>
    <xf numFmtId="0" fontId="2" fillId="2" borderId="11" xfId="0" applyFont="1" applyFill="1" applyBorder="1" applyAlignment="1">
      <alignment horizontal="left" vertical="center"/>
    </xf>
    <xf numFmtId="0" fontId="2" fillId="2" borderId="13" xfId="0" applyFont="1" applyFill="1" applyBorder="1">
      <alignment vertical="center"/>
    </xf>
    <xf numFmtId="0" fontId="2" fillId="2" borderId="9" xfId="0" applyFont="1" applyFill="1" applyBorder="1">
      <alignment vertical="center"/>
    </xf>
    <xf numFmtId="0" fontId="5" fillId="2" borderId="11" xfId="0" applyFont="1" applyFill="1" applyBorder="1" applyAlignment="1">
      <alignment horizontal="right" vertical="center"/>
    </xf>
    <xf numFmtId="0" fontId="4" fillId="2" borderId="14" xfId="0" applyFont="1" applyFill="1" applyBorder="1">
      <alignment vertical="center"/>
    </xf>
    <xf numFmtId="0" fontId="4" fillId="2" borderId="7" xfId="0" applyFont="1" applyFill="1" applyBorder="1">
      <alignment vertical="center"/>
    </xf>
    <xf numFmtId="0" fontId="2" fillId="2" borderId="11" xfId="0" applyFont="1" applyFill="1" applyBorder="1">
      <alignment vertical="center"/>
    </xf>
    <xf numFmtId="0" fontId="4" fillId="2" borderId="13" xfId="0" applyFont="1" applyFill="1" applyBorder="1">
      <alignment vertical="center"/>
    </xf>
    <xf numFmtId="0" fontId="4" fillId="2" borderId="9" xfId="0" applyFont="1" applyFill="1" applyBorder="1">
      <alignment vertical="center"/>
    </xf>
    <xf numFmtId="0" fontId="1" fillId="2" borderId="2" xfId="0" applyFont="1" applyFill="1" applyBorder="1" applyAlignment="1">
      <alignment vertical="center"/>
    </xf>
    <xf numFmtId="0" fontId="1" fillId="2" borderId="15" xfId="0" applyFont="1" applyFill="1" applyBorder="1" applyAlignment="1">
      <alignment vertical="center"/>
    </xf>
    <xf numFmtId="0" fontId="2" fillId="2" borderId="16" xfId="0" applyFont="1" applyFill="1" applyBorder="1" applyAlignment="1">
      <alignment horizontal="left" vertical="center"/>
    </xf>
    <xf numFmtId="0" fontId="0" fillId="0" borderId="17" xfId="0" applyBorder="1" applyAlignment="1">
      <alignment vertical="center" wrapText="1"/>
    </xf>
    <xf numFmtId="0" fontId="0" fillId="0" borderId="18" xfId="0" applyBorder="1" applyAlignment="1">
      <alignment vertical="center" wrapText="1"/>
    </xf>
    <xf numFmtId="0" fontId="3" fillId="2" borderId="19" xfId="0" applyFont="1" applyFill="1" applyBorder="1">
      <alignment vertical="center"/>
    </xf>
    <xf numFmtId="0" fontId="4" fillId="2" borderId="16" xfId="0" applyFont="1" applyFill="1" applyBorder="1">
      <alignment vertical="center"/>
    </xf>
    <xf numFmtId="0" fontId="2" fillId="2" borderId="19" xfId="0" applyFont="1" applyFill="1" applyBorder="1">
      <alignment vertical="center"/>
    </xf>
    <xf numFmtId="0" fontId="4" fillId="2" borderId="18" xfId="0" applyFont="1" applyFill="1" applyBorder="1">
      <alignment vertical="center"/>
    </xf>
    <xf numFmtId="0" fontId="2" fillId="2" borderId="20" xfId="0" applyFont="1" applyFill="1" applyBorder="1">
      <alignment vertical="center"/>
    </xf>
    <xf numFmtId="0" fontId="4" fillId="2" borderId="19" xfId="0" applyFont="1" applyFill="1" applyBorder="1">
      <alignment vertical="center"/>
    </xf>
    <xf numFmtId="0" fontId="4" fillId="2" borderId="10" xfId="0" applyFont="1" applyFill="1" applyBorder="1" applyAlignment="1">
      <alignment horizontal="center" vertical="center"/>
    </xf>
    <xf numFmtId="0" fontId="4" fillId="2" borderId="5" xfId="0" applyFont="1" applyFill="1" applyBorder="1" applyAlignment="1">
      <alignment horizontal="left" vertical="center"/>
    </xf>
    <xf numFmtId="0" fontId="4" fillId="2" borderId="0" xfId="0" applyFont="1" applyFill="1" applyBorder="1" applyAlignment="1">
      <alignment horizontal="left" vertical="center"/>
    </xf>
    <xf numFmtId="0" fontId="2" fillId="2" borderId="0" xfId="0" applyFont="1" applyFill="1" applyBorder="1">
      <alignment vertical="center"/>
    </xf>
    <xf numFmtId="0" fontId="4" fillId="2" borderId="21" xfId="0" applyFont="1" applyFill="1" applyBorder="1" applyAlignment="1">
      <alignment horizontal="left" vertical="center"/>
    </xf>
    <xf numFmtId="0" fontId="4" fillId="2" borderId="22" xfId="0" applyFont="1" applyFill="1" applyBorder="1" applyAlignment="1">
      <alignment horizontal="left" vertical="center"/>
    </xf>
    <xf numFmtId="0" fontId="4" fillId="2" borderId="17" xfId="0" applyFont="1" applyFill="1" applyBorder="1" applyAlignment="1">
      <alignment horizontal="left" vertical="center"/>
    </xf>
    <xf numFmtId="0" fontId="4" fillId="2" borderId="23" xfId="0" applyFont="1" applyFill="1" applyBorder="1" applyAlignment="1">
      <alignment horizontal="left" vertical="center"/>
    </xf>
    <xf numFmtId="0" fontId="7" fillId="3" borderId="0" xfId="0" applyFont="1" applyFill="1" applyAlignment="1">
      <alignment horizontal="center" vertical="center"/>
    </xf>
    <xf numFmtId="0" fontId="8" fillId="3" borderId="7" xfId="0" applyFont="1" applyFill="1" applyBorder="1" applyAlignment="1">
      <alignment horizontal="right" vertical="center"/>
    </xf>
    <xf numFmtId="0" fontId="8" fillId="3" borderId="0" xfId="0" applyFont="1" applyFill="1" applyBorder="1" applyAlignment="1">
      <alignment vertical="center"/>
    </xf>
    <xf numFmtId="0" fontId="9" fillId="3" borderId="13" xfId="0" applyFont="1" applyFill="1" applyBorder="1" applyAlignment="1">
      <alignment horizontal="center" vertical="center"/>
    </xf>
    <xf numFmtId="0" fontId="9" fillId="3" borderId="24" xfId="0" applyFont="1" applyFill="1" applyBorder="1" applyAlignment="1">
      <alignment horizontal="center" vertical="center"/>
    </xf>
    <xf numFmtId="0" fontId="10" fillId="3" borderId="11" xfId="0" applyFont="1" applyFill="1" applyBorder="1" applyAlignment="1">
      <alignment vertical="center"/>
    </xf>
    <xf numFmtId="0" fontId="11" fillId="3" borderId="11" xfId="0" applyFont="1" applyFill="1" applyBorder="1" applyAlignment="1">
      <alignment vertical="center"/>
    </xf>
    <xf numFmtId="0" fontId="6" fillId="3" borderId="11" xfId="0" applyFont="1" applyFill="1" applyBorder="1" applyAlignment="1">
      <alignment vertical="center"/>
    </xf>
    <xf numFmtId="0" fontId="5" fillId="3" borderId="11" xfId="0" applyFont="1" applyFill="1" applyBorder="1" applyAlignment="1">
      <alignment vertical="center"/>
    </xf>
    <xf numFmtId="0" fontId="12" fillId="3" borderId="11" xfId="0" applyFont="1" applyFill="1" applyBorder="1" applyAlignment="1">
      <alignment vertical="center"/>
    </xf>
    <xf numFmtId="0" fontId="13" fillId="3" borderId="0" xfId="0" applyFont="1" applyFill="1" applyAlignment="1">
      <alignment vertical="center"/>
    </xf>
    <xf numFmtId="0" fontId="13" fillId="3" borderId="0" xfId="0" applyFont="1" applyFill="1" applyAlignment="1">
      <alignment horizontal="center" vertical="center"/>
    </xf>
    <xf numFmtId="0" fontId="14" fillId="3" borderId="25" xfId="0" applyFont="1" applyFill="1" applyBorder="1" applyAlignment="1">
      <alignment horizontal="center" vertical="center"/>
    </xf>
    <xf numFmtId="0" fontId="14" fillId="3" borderId="26" xfId="0" applyFont="1" applyFill="1" applyBorder="1" applyAlignment="1">
      <alignment horizontal="center" vertical="center"/>
    </xf>
    <xf numFmtId="0" fontId="14" fillId="3" borderId="27" xfId="0" applyFont="1" applyFill="1" applyBorder="1" applyAlignment="1">
      <alignment horizontal="center" vertical="center"/>
    </xf>
    <xf numFmtId="0" fontId="14" fillId="3" borderId="22" xfId="0" applyFont="1" applyFill="1" applyBorder="1" applyAlignment="1">
      <alignment horizontal="center" vertical="center"/>
    </xf>
    <xf numFmtId="0" fontId="14" fillId="3" borderId="28" xfId="0" applyFont="1" applyFill="1" applyBorder="1" applyAlignment="1">
      <alignment horizontal="center" vertical="center"/>
    </xf>
    <xf numFmtId="0" fontId="14" fillId="3" borderId="29" xfId="0" applyFont="1" applyFill="1" applyBorder="1" applyAlignment="1">
      <alignment horizontal="center" vertical="center"/>
    </xf>
    <xf numFmtId="0" fontId="14" fillId="3" borderId="30" xfId="0" applyFont="1" applyFill="1" applyBorder="1" applyAlignment="1">
      <alignment horizontal="center" vertical="center" textRotation="255"/>
    </xf>
    <xf numFmtId="0" fontId="8" fillId="3" borderId="31" xfId="0" applyFont="1" applyFill="1" applyBorder="1" applyAlignment="1">
      <alignment horizontal="center" vertical="center"/>
    </xf>
    <xf numFmtId="0" fontId="15" fillId="3" borderId="31" xfId="0" applyFont="1" applyFill="1" applyBorder="1" applyAlignment="1">
      <alignment horizontal="center" vertical="center"/>
    </xf>
    <xf numFmtId="0" fontId="15" fillId="3" borderId="32" xfId="0" applyFont="1" applyFill="1" applyBorder="1" applyAlignment="1">
      <alignment horizontal="center" vertical="center"/>
    </xf>
    <xf numFmtId="0" fontId="14" fillId="3" borderId="10" xfId="0" applyFont="1" applyFill="1" applyBorder="1" applyAlignment="1">
      <alignment horizontal="center" vertical="center" textRotation="255"/>
    </xf>
    <xf numFmtId="0" fontId="8" fillId="3" borderId="11" xfId="0" applyFont="1" applyFill="1" applyBorder="1" applyAlignment="1">
      <alignment horizontal="center" vertical="center"/>
    </xf>
    <xf numFmtId="0" fontId="15" fillId="3" borderId="11" xfId="0" applyFont="1" applyFill="1" applyBorder="1" applyAlignment="1">
      <alignment horizontal="center" vertical="center"/>
    </xf>
    <xf numFmtId="0" fontId="15" fillId="3" borderId="33" xfId="0" applyFont="1" applyFill="1" applyBorder="1" applyAlignment="1">
      <alignment horizontal="center" vertical="center"/>
    </xf>
    <xf numFmtId="0" fontId="8" fillId="3" borderId="13"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19" xfId="0" applyFont="1" applyFill="1" applyBorder="1" applyAlignment="1">
      <alignment horizontal="center" vertical="center"/>
    </xf>
    <xf numFmtId="49" fontId="15" fillId="3" borderId="34" xfId="0" applyNumberFormat="1" applyFont="1" applyFill="1" applyBorder="1" applyAlignment="1">
      <alignment horizontal="center" vertical="center"/>
    </xf>
    <xf numFmtId="49" fontId="15" fillId="3" borderId="33" xfId="0" applyNumberFormat="1" applyFont="1" applyFill="1" applyBorder="1" applyAlignment="1">
      <alignment horizontal="center" vertical="center"/>
    </xf>
    <xf numFmtId="0" fontId="15" fillId="3" borderId="34" xfId="0" applyFont="1" applyFill="1" applyBorder="1" applyAlignment="1">
      <alignment horizontal="center" vertical="center"/>
    </xf>
    <xf numFmtId="176" fontId="15" fillId="3" borderId="11" xfId="3" applyNumberFormat="1" applyFont="1" applyFill="1" applyBorder="1" applyAlignment="1">
      <alignment horizontal="center" vertical="center"/>
    </xf>
    <xf numFmtId="0" fontId="14" fillId="3" borderId="35" xfId="0" applyFont="1" applyFill="1" applyBorder="1" applyAlignment="1">
      <alignment horizontal="center" vertical="center" textRotation="255"/>
    </xf>
    <xf numFmtId="0" fontId="8" fillId="3" borderId="36" xfId="0" applyFont="1" applyFill="1" applyBorder="1" applyAlignment="1">
      <alignment horizontal="center" vertical="center"/>
    </xf>
    <xf numFmtId="0" fontId="8" fillId="3" borderId="37" xfId="0" applyFont="1" applyFill="1" applyBorder="1" applyAlignment="1">
      <alignment horizontal="center" vertical="center"/>
    </xf>
    <xf numFmtId="0" fontId="8" fillId="3" borderId="38" xfId="0" applyFont="1" applyFill="1" applyBorder="1" applyAlignment="1">
      <alignment horizontal="center" vertical="center"/>
    </xf>
    <xf numFmtId="0" fontId="14" fillId="3" borderId="30" xfId="0" applyFont="1" applyFill="1" applyBorder="1" applyAlignment="1">
      <alignment horizontal="center" vertical="center" textRotation="255" wrapText="1"/>
    </xf>
    <xf numFmtId="0" fontId="14" fillId="3" borderId="10" xfId="0" applyFont="1" applyFill="1" applyBorder="1" applyAlignment="1">
      <alignment horizontal="center" vertical="center" textRotation="255" wrapText="1"/>
    </xf>
    <xf numFmtId="177" fontId="15" fillId="3" borderId="11" xfId="0" applyNumberFormat="1" applyFont="1" applyFill="1" applyBorder="1" applyAlignment="1">
      <alignment horizontal="center" vertical="center"/>
    </xf>
    <xf numFmtId="0" fontId="14" fillId="3" borderId="39" xfId="0" applyFont="1" applyFill="1" applyBorder="1" applyAlignment="1">
      <alignment horizontal="center" vertical="center" textRotation="255" wrapText="1"/>
    </xf>
    <xf numFmtId="0" fontId="15" fillId="3" borderId="40" xfId="0" applyFont="1" applyFill="1" applyBorder="1" applyAlignment="1">
      <alignment horizontal="center" vertical="center"/>
    </xf>
    <xf numFmtId="0" fontId="15" fillId="3" borderId="41" xfId="0" applyFont="1" applyFill="1" applyBorder="1" applyAlignment="1">
      <alignment horizontal="center" vertical="center"/>
    </xf>
    <xf numFmtId="0" fontId="14" fillId="3" borderId="35" xfId="0" applyFont="1" applyFill="1" applyBorder="1" applyAlignment="1">
      <alignment horizontal="center" vertical="center" textRotation="255" wrapText="1"/>
    </xf>
    <xf numFmtId="0" fontId="15" fillId="3" borderId="16" xfId="0" applyFont="1" applyFill="1" applyBorder="1" applyAlignment="1">
      <alignment horizontal="center" vertical="center"/>
    </xf>
    <xf numFmtId="0" fontId="15" fillId="3" borderId="18" xfId="0" applyFont="1" applyFill="1" applyBorder="1" applyAlignment="1">
      <alignment horizontal="center" vertical="center"/>
    </xf>
    <xf numFmtId="0" fontId="15" fillId="3" borderId="20" xfId="0" applyFont="1" applyFill="1" applyBorder="1" applyAlignment="1">
      <alignment horizontal="center" vertical="center"/>
    </xf>
    <xf numFmtId="0" fontId="8" fillId="3" borderId="42" xfId="0" applyFont="1" applyFill="1" applyBorder="1" applyAlignment="1">
      <alignment horizontal="center" vertical="center"/>
    </xf>
    <xf numFmtId="176" fontId="15" fillId="3" borderId="42" xfId="3" applyNumberFormat="1" applyFont="1" applyFill="1" applyBorder="1" applyAlignment="1">
      <alignment horizontal="center" vertical="center"/>
    </xf>
    <xf numFmtId="0" fontId="15" fillId="3" borderId="42" xfId="0" applyFont="1" applyFill="1" applyBorder="1" applyAlignment="1">
      <alignment horizontal="center" vertical="center"/>
    </xf>
    <xf numFmtId="0" fontId="15" fillId="3" borderId="43" xfId="0" applyFont="1" applyFill="1" applyBorder="1" applyAlignment="1">
      <alignment horizontal="center" vertical="center"/>
    </xf>
    <xf numFmtId="0" fontId="0" fillId="0" borderId="11" xfId="0" applyBorder="1">
      <alignment vertical="center"/>
    </xf>
    <xf numFmtId="0" fontId="0" fillId="0" borderId="11" xfId="0" applyBorder="1" applyAlignment="1">
      <alignment horizontal="left" vertical="center"/>
    </xf>
    <xf numFmtId="178" fontId="0" fillId="0" borderId="11" xfId="3" applyNumberFormat="1" applyBorder="1" applyAlignment="1">
      <alignment horizontal="left" vertical="center"/>
    </xf>
    <xf numFmtId="0" fontId="16" fillId="0" borderId="0" xfId="6">
      <alignment vertical="center"/>
    </xf>
    <xf numFmtId="0" fontId="17" fillId="0" borderId="0" xfId="0" applyFont="1" applyAlignment="1">
      <alignment vertical="center" wrapText="1"/>
    </xf>
    <xf numFmtId="0" fontId="0" fillId="0" borderId="11" xfId="0" applyBorder="1" applyAlignment="1">
      <alignment vertical="center" wrapText="1"/>
    </xf>
    <xf numFmtId="0" fontId="18" fillId="0" borderId="0" xfId="6" applyFont="1">
      <alignment vertical="center"/>
    </xf>
    <xf numFmtId="0" fontId="19" fillId="0" borderId="11" xfId="6" applyFont="1" applyBorder="1" applyAlignment="1">
      <alignment vertical="center" wrapText="1"/>
    </xf>
    <xf numFmtId="0" fontId="18" fillId="0" borderId="0" xfId="6" applyFont="1" applyAlignment="1">
      <alignment vertical="center" wrapText="1"/>
    </xf>
    <xf numFmtId="0" fontId="20" fillId="0" borderId="11" xfId="0" applyFont="1" applyBorder="1" applyAlignment="1">
      <alignment vertical="center" wrapText="1"/>
    </xf>
    <xf numFmtId="0" fontId="21" fillId="0" borderId="0" xfId="0" applyFont="1">
      <alignment vertical="center"/>
    </xf>
    <xf numFmtId="0" fontId="22" fillId="0" borderId="0" xfId="0" applyFont="1">
      <alignment vertical="center"/>
    </xf>
    <xf numFmtId="0" fontId="23" fillId="0" borderId="0" xfId="0" applyFont="1">
      <alignment vertical="center"/>
    </xf>
    <xf numFmtId="0" fontId="21" fillId="0" borderId="44" xfId="0" applyFont="1" applyBorder="1">
      <alignment vertical="center"/>
    </xf>
    <xf numFmtId="0" fontId="22" fillId="0" borderId="11" xfId="0" applyFont="1" applyBorder="1">
      <alignment vertical="center"/>
    </xf>
    <xf numFmtId="0" fontId="16" fillId="0" borderId="11" xfId="6" applyBorder="1">
      <alignment vertical="center"/>
    </xf>
    <xf numFmtId="0" fontId="22" fillId="0" borderId="0" xfId="0" applyFont="1" applyAlignment="1">
      <alignment vertical="center" wrapText="1"/>
    </xf>
    <xf numFmtId="0" fontId="23" fillId="0" borderId="0" xfId="0" applyFont="1" applyAlignment="1">
      <alignment vertical="center" wrapText="1"/>
    </xf>
    <xf numFmtId="0" fontId="24" fillId="0" borderId="0" xfId="0" applyFont="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478;&#24237;&#36130;&#21153;&#37197;&#32622;&#27169;&#26495;&#65288;20201213&#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收支结余表"/>
      <sheetName val="家庭资产负债表"/>
      <sheetName val="家庭资产配置细表"/>
      <sheetName val="比率分析"/>
      <sheetName val="风险问卷"/>
      <sheetName val="总表"/>
      <sheetName val="原理"/>
      <sheetName val="资产负债表"/>
      <sheetName val="收支储蓄表"/>
      <sheetName val="健康诊断"/>
      <sheetName val="财务优化"/>
      <sheetName val="方案（配置）"/>
      <sheetName val="产品列表"/>
    </sheetNames>
    <sheetDataSet>
      <sheetData sheetId="0">
        <row r="15">
          <cell r="B15">
            <v>6.5</v>
          </cell>
        </row>
        <row r="23">
          <cell r="D23">
            <v>141.6</v>
          </cell>
        </row>
      </sheetData>
      <sheetData sheetId="1">
        <row r="4">
          <cell r="B4">
            <v>0</v>
          </cell>
        </row>
        <row r="4">
          <cell r="D4">
            <v>1</v>
          </cell>
        </row>
        <row r="24">
          <cell r="B24">
            <v>270</v>
          </cell>
        </row>
        <row r="30">
          <cell r="B30">
            <v>310</v>
          </cell>
        </row>
        <row r="30">
          <cell r="D30">
            <v>2</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xml.rels><?xml version="1.0" encoding="UTF-8" standalone="yes"?>
<Relationships xmlns="http://schemas.openxmlformats.org/package/2006/relationships"><Relationship Id="rId2" Type="http://schemas.openxmlformats.org/officeDocument/2006/relationships/hyperlink" Target="https://www.9icfp.com/pc/detail.aspx?nid=147&amp;pid=152&amp;id=24289" TargetMode="External"/><Relationship Id="rId1" Type="http://schemas.openxmlformats.org/officeDocument/2006/relationships/hyperlink" Target="http://www.9icFp.COM/PC"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3"/>
  <sheetViews>
    <sheetView workbookViewId="0">
      <selection activeCell="B2" sqref="B2"/>
    </sheetView>
  </sheetViews>
  <sheetFormatPr defaultColWidth="9" defaultRowHeight="13.5" outlineLevelCol="3"/>
  <cols>
    <col min="1" max="1" width="37.2583333333333" customWidth="1"/>
    <col min="2" max="2" width="72.625" customWidth="1"/>
    <col min="3" max="3" width="89.625" customWidth="1"/>
    <col min="4" max="4" width="120.125" customWidth="1"/>
  </cols>
  <sheetData>
    <row r="1" s="108" customFormat="1" ht="20.25" spans="1:4">
      <c r="A1" s="111" t="s">
        <v>0</v>
      </c>
      <c r="B1" s="111" t="s">
        <v>1</v>
      </c>
      <c r="C1" s="111" t="s">
        <v>2</v>
      </c>
      <c r="D1" s="111" t="s">
        <v>3</v>
      </c>
    </row>
    <row r="2" s="109" customFormat="1" ht="53" customHeight="1" spans="1:4">
      <c r="A2" s="112" t="s">
        <v>4</v>
      </c>
      <c r="B2" s="113"/>
      <c r="C2" s="103" t="s">
        <v>5</v>
      </c>
      <c r="D2" s="98" t="s">
        <v>6</v>
      </c>
    </row>
    <row r="3" s="109" customFormat="1" ht="52" customHeight="1" spans="1:4">
      <c r="A3" s="112" t="s">
        <v>7</v>
      </c>
      <c r="B3" s="98"/>
      <c r="C3" s="103" t="s">
        <v>5</v>
      </c>
      <c r="D3" s="98" t="s">
        <v>8</v>
      </c>
    </row>
    <row r="4" s="109" customFormat="1" ht="50" customHeight="1" spans="1:4">
      <c r="A4" s="112" t="s">
        <v>9</v>
      </c>
      <c r="B4" s="113"/>
      <c r="C4" s="103" t="s">
        <v>5</v>
      </c>
      <c r="D4" s="98" t="s">
        <v>10</v>
      </c>
    </row>
    <row r="5" s="109" customFormat="1" ht="75" customHeight="1" spans="1:4">
      <c r="A5" s="110"/>
      <c r="B5"/>
      <c r="C5" s="114"/>
      <c r="D5" s="114"/>
    </row>
    <row r="6" s="109" customFormat="1" spans="1:4">
      <c r="A6" s="110"/>
      <c r="B6"/>
      <c r="C6" s="114"/>
      <c r="D6" s="114"/>
    </row>
    <row r="7" s="109" customFormat="1" ht="117" customHeight="1" spans="1:4">
      <c r="A7" s="110"/>
      <c r="B7"/>
      <c r="C7" s="114"/>
      <c r="D7" s="114"/>
    </row>
    <row r="8" s="109" customFormat="1" ht="70" customHeight="1" spans="1:4">
      <c r="A8" s="110"/>
      <c r="B8"/>
      <c r="C8" s="114"/>
      <c r="D8" s="114"/>
    </row>
    <row r="9" s="109" customFormat="1" spans="1:4">
      <c r="A9" s="110"/>
      <c r="B9"/>
      <c r="C9" s="114"/>
      <c r="D9" s="114"/>
    </row>
    <row r="10" s="109" customFormat="1" ht="57" customHeight="1" spans="1:4">
      <c r="A10" s="115"/>
      <c r="B10" s="101"/>
      <c r="C10" s="114"/>
      <c r="D10" s="114"/>
    </row>
    <row r="11" s="109" customFormat="1" ht="117" customHeight="1" spans="1:4">
      <c r="A11" s="110"/>
      <c r="B11" s="101"/>
      <c r="C11" s="114"/>
      <c r="D11" s="114"/>
    </row>
    <row r="12" s="109" customFormat="1" ht="234" customHeight="1" spans="1:4">
      <c r="A12" s="110"/>
      <c r="B12" s="101"/>
      <c r="C12" s="114"/>
      <c r="D12" s="114"/>
    </row>
    <row r="13" s="109" customFormat="1" ht="204" customHeight="1" spans="1:4">
      <c r="A13" s="115"/>
      <c r="B13" s="104"/>
      <c r="C13" s="114"/>
      <c r="D13" s="114"/>
    </row>
    <row r="14" s="109" customFormat="1" ht="51" customHeight="1" spans="1:4">
      <c r="A14" s="115"/>
      <c r="C14" s="114"/>
      <c r="D14" s="114"/>
    </row>
    <row r="15" s="109" customFormat="1" spans="1:4">
      <c r="A15"/>
      <c r="C15" s="114"/>
      <c r="D15"/>
    </row>
    <row r="16" s="109" customFormat="1" spans="1:4">
      <c r="A16"/>
      <c r="C16" s="114"/>
      <c r="D16"/>
    </row>
    <row r="17" s="109" customFormat="1" spans="1:4">
      <c r="A17"/>
      <c r="C17" s="114"/>
      <c r="D17"/>
    </row>
    <row r="18" s="109" customFormat="1" spans="1:4">
      <c r="A18"/>
      <c r="C18" s="114"/>
      <c r="D18"/>
    </row>
    <row r="19" s="109" customFormat="1" spans="1:4">
      <c r="A19"/>
      <c r="C19" s="114"/>
      <c r="D19"/>
    </row>
    <row r="20" s="109" customFormat="1" spans="1:3">
      <c r="A20"/>
      <c r="C20" s="114"/>
    </row>
    <row r="21" s="109" customFormat="1" spans="1:4">
      <c r="A21"/>
      <c r="C21" s="114"/>
      <c r="D21"/>
    </row>
    <row r="22" s="109" customFormat="1" spans="1:4">
      <c r="A22"/>
      <c r="C22" s="114"/>
      <c r="D22"/>
    </row>
    <row r="23" s="109" customFormat="1" spans="1:4">
      <c r="A23"/>
      <c r="C23" s="114"/>
      <c r="D23"/>
    </row>
    <row r="24" s="109" customFormat="1" spans="1:4">
      <c r="A24"/>
      <c r="C24" s="114"/>
      <c r="D24"/>
    </row>
    <row r="25" s="109" customFormat="1" spans="1:4">
      <c r="A25"/>
      <c r="C25" s="114"/>
      <c r="D25"/>
    </row>
    <row r="26" s="109" customFormat="1" spans="1:4">
      <c r="A26"/>
      <c r="C26" s="114"/>
      <c r="D26"/>
    </row>
    <row r="27" s="109" customFormat="1" spans="1:4">
      <c r="A27"/>
      <c r="C27" s="114"/>
      <c r="D27"/>
    </row>
    <row r="28" s="109" customFormat="1" spans="1:4">
      <c r="A28"/>
      <c r="C28" s="114"/>
      <c r="D28"/>
    </row>
    <row r="29" s="109" customFormat="1" spans="1:4">
      <c r="A29"/>
      <c r="C29" s="114"/>
      <c r="D29"/>
    </row>
    <row r="30" s="109" customFormat="1" spans="1:4">
      <c r="A30"/>
      <c r="B30" s="110"/>
      <c r="C30" s="114"/>
      <c r="D30"/>
    </row>
    <row r="31" s="110" customFormat="1" spans="1:1">
      <c r="A31"/>
    </row>
    <row r="32" s="110" customFormat="1" spans="1:1">
      <c r="A32"/>
    </row>
    <row r="33" s="110" customFormat="1" spans="1:1">
      <c r="A33"/>
    </row>
    <row r="34" s="110" customFormat="1" spans="1:1">
      <c r="A34"/>
    </row>
    <row r="35" s="110" customFormat="1" spans="1:1">
      <c r="A35"/>
    </row>
    <row r="36" s="110" customFormat="1" spans="1:1">
      <c r="A36"/>
    </row>
    <row r="37" s="110" customFormat="1" spans="1:1">
      <c r="A37"/>
    </row>
    <row r="38" s="110" customFormat="1" spans="1:1">
      <c r="A38"/>
    </row>
    <row r="39" s="110" customFormat="1" spans="1:2">
      <c r="A39"/>
      <c r="B39" s="101"/>
    </row>
    <row r="40" s="110" customFormat="1" spans="1:1">
      <c r="A40"/>
    </row>
    <row r="41" s="110" customFormat="1" spans="1:1">
      <c r="A41"/>
    </row>
    <row r="42" s="110" customFormat="1" spans="1:3">
      <c r="A42"/>
      <c r="C42" s="116"/>
    </row>
    <row r="43" s="110" customFormat="1" spans="1:3">
      <c r="A43"/>
      <c r="B43"/>
      <c r="C43" s="116"/>
    </row>
  </sheetData>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6"/>
  <sheetViews>
    <sheetView workbookViewId="0">
      <selection activeCell="B17" sqref="B17"/>
    </sheetView>
  </sheetViews>
  <sheetFormatPr defaultColWidth="9" defaultRowHeight="13.5" outlineLevelRow="5" outlineLevelCol="2"/>
  <cols>
    <col min="2" max="2" width="93.75" customWidth="1"/>
    <col min="3" max="3" width="87.2583333333333" customWidth="1"/>
  </cols>
  <sheetData>
    <row r="1" ht="27" spans="1:3">
      <c r="A1" s="103" t="s">
        <v>11</v>
      </c>
      <c r="B1" s="104" t="s">
        <v>12</v>
      </c>
      <c r="C1" s="102"/>
    </row>
    <row r="2" ht="64" customHeight="1" spans="1:3">
      <c r="A2" s="98" t="s">
        <v>13</v>
      </c>
      <c r="B2" s="105" t="s">
        <v>14</v>
      </c>
      <c r="C2" s="106"/>
    </row>
    <row r="3" ht="27" spans="1:2">
      <c r="A3" s="103" t="s">
        <v>15</v>
      </c>
      <c r="B3" s="104" t="s">
        <v>16</v>
      </c>
    </row>
    <row r="4" ht="43" customHeight="1" spans="1:2">
      <c r="A4" s="103" t="s">
        <v>17</v>
      </c>
      <c r="B4" s="107" t="s">
        <v>18</v>
      </c>
    </row>
    <row r="5" ht="21" customHeight="1" spans="1:2">
      <c r="A5" s="98" t="s">
        <v>19</v>
      </c>
      <c r="B5" s="103" t="s">
        <v>20</v>
      </c>
    </row>
    <row r="6" ht="27" customHeight="1" spans="1:2">
      <c r="A6" s="98" t="s">
        <v>21</v>
      </c>
      <c r="B6" s="98" t="str">
        <f>Sheet4!B1</f>
        <v>我是家族办公室服务及理财师服务领域的AI超级人工智能，懂金融、懂法律、懂财务等方面。客户的名字是张三,客户风险属性是重度进取型的,客户资产总额是310,客户的生息资产的比例是2.1%客户的投资比例建议是债券基金资产30%、股票基金70%,保险覆盖率0%健康保障额度0%负债比率0.6%流动性比率0%备用金率0%生息资产比率2.1%投资报酬率2.4%总资产报酬率2.1%财务自由度4.6%</v>
      </c>
    </row>
  </sheetData>
  <hyperlinks>
    <hyperlink ref="B1" r:id="rId1" display="www.9icFp.COM/PC" tooltip="http://www.9icFp.COM/PC"/>
    <hyperlink ref="B3" r:id="rId2" display="https://www.9icfp.com/pc/detail.aspx?nid=147&amp;pid=152&amp;id=24289" tooltip="https://www.9icfp.com/pc/detail.aspx?nid=147&amp;pid=152&amp;id=24289"/>
  </hyperlink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
  <sheetViews>
    <sheetView workbookViewId="0">
      <selection activeCell="A1" sqref="A1"/>
    </sheetView>
  </sheetViews>
  <sheetFormatPr defaultColWidth="9" defaultRowHeight="13.5" outlineLevelCol="2"/>
  <cols>
    <col min="1" max="1" width="38.5" customWidth="1"/>
    <col min="2" max="2" width="70.7583333333333" customWidth="1"/>
    <col min="3" max="3" width="72.875" customWidth="1"/>
  </cols>
  <sheetData>
    <row r="1" spans="1:3">
      <c r="A1" t="s">
        <v>22</v>
      </c>
      <c r="B1" s="101" t="s">
        <v>23</v>
      </c>
      <c r="C1" s="102" t="s">
        <v>24</v>
      </c>
    </row>
  </sheetData>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9"/>
  <sheetViews>
    <sheetView workbookViewId="0">
      <selection activeCell="B1" sqref="B1"/>
    </sheetView>
  </sheetViews>
  <sheetFormatPr defaultColWidth="9" defaultRowHeight="13.5"/>
  <cols>
    <col min="1" max="1" width="23.125" customWidth="1"/>
    <col min="2" max="2" width="79" customWidth="1"/>
  </cols>
  <sheetData>
    <row r="1" ht="52" customHeight="1" spans="1:13">
      <c r="A1" s="98" t="s">
        <v>25</v>
      </c>
      <c r="B1" s="98" t="str">
        <f>_xlfn.CONCAT(B2,A3,B3,C3,A4,B4,C4,A5,B5,C5,A6,B6,C6,A7,B7,C7,A8,B8,C8,A9,B9,C9,A10,B10,C10,A11,B11,C11,A12,B12,C12,A13,B13,C13,A14,B14,C14,A15,B15,C15,A16,B16,C16)</f>
        <v>我是家族办公室服务及理财师服务领域的AI超级人工智能，懂金融、懂法律、懂财务等方面。客户的名字是张三,客户风险属性是重度进取型的,客户资产总额是310,客户的生息资产的比例是2.1%客户的投资比例建议是债券基金资产30%、股票基金70%,保险覆盖率0%健康保障额度0%负债比率0.6%流动性比率0%备用金率0%生息资产比率2.1%投资报酬率2.4%总资产报酬率2.1%财务自由度4.6%</v>
      </c>
      <c r="C1" s="98"/>
      <c r="D1" s="98"/>
      <c r="E1" s="98"/>
      <c r="F1" s="98"/>
      <c r="G1" s="98"/>
      <c r="H1" s="98"/>
      <c r="I1" s="98"/>
      <c r="J1" s="98"/>
      <c r="K1" s="98"/>
      <c r="L1" s="98"/>
      <c r="M1" s="98"/>
    </row>
    <row r="2" ht="52" customHeight="1" spans="1:13">
      <c r="A2" s="98" t="s">
        <v>26</v>
      </c>
      <c r="B2" s="98" t="s">
        <v>27</v>
      </c>
      <c r="C2" s="98"/>
      <c r="D2" s="98"/>
      <c r="E2" s="98"/>
      <c r="F2" s="98"/>
      <c r="G2" s="98"/>
      <c r="H2" s="98"/>
      <c r="I2" s="98"/>
      <c r="J2" s="98"/>
      <c r="K2" s="98"/>
      <c r="L2" s="98"/>
      <c r="M2" s="98"/>
    </row>
    <row r="3" ht="48" customHeight="1" spans="1:13">
      <c r="A3" s="98" t="s">
        <v>28</v>
      </c>
      <c r="B3" t="str">
        <f>Sheet8!K1</f>
        <v>张三</v>
      </c>
      <c r="C3" s="98" t="s">
        <v>29</v>
      </c>
      <c r="D3" s="98"/>
      <c r="E3" s="98"/>
      <c r="F3" s="98"/>
      <c r="G3" s="98"/>
      <c r="H3" s="98"/>
      <c r="I3" s="98"/>
      <c r="J3" s="98"/>
      <c r="K3" s="98"/>
      <c r="L3" s="98"/>
      <c r="M3" s="98"/>
    </row>
    <row r="4" ht="27" customHeight="1" spans="1:13">
      <c r="A4" s="98" t="s">
        <v>30</v>
      </c>
      <c r="B4" t="s">
        <v>31</v>
      </c>
      <c r="C4" s="98" t="s">
        <v>29</v>
      </c>
      <c r="D4" s="98"/>
      <c r="E4" s="98"/>
      <c r="F4" s="98"/>
      <c r="G4" s="98"/>
      <c r="H4" s="98"/>
      <c r="I4" s="98"/>
      <c r="J4" s="98"/>
      <c r="K4" s="98"/>
      <c r="L4" s="98"/>
      <c r="M4" s="98"/>
    </row>
    <row r="5" ht="18" customHeight="1" spans="1:13">
      <c r="A5" s="98" t="s">
        <v>32</v>
      </c>
      <c r="B5" s="99">
        <f>Sheet7!B30</f>
        <v>310</v>
      </c>
      <c r="C5" s="98" t="s">
        <v>29</v>
      </c>
      <c r="D5" s="98"/>
      <c r="E5" s="98"/>
      <c r="F5" s="98"/>
      <c r="G5" s="98"/>
      <c r="H5" s="98"/>
      <c r="I5" s="98"/>
      <c r="J5" s="98"/>
      <c r="K5" s="98"/>
      <c r="L5" s="98"/>
      <c r="M5" s="98"/>
    </row>
    <row r="6" ht="21" customHeight="1" spans="1:13">
      <c r="A6" s="98" t="s">
        <v>33</v>
      </c>
      <c r="B6" s="100">
        <f>100*ROUND(Sheet5!C20,3)</f>
        <v>2.1</v>
      </c>
      <c r="C6" s="98" t="s">
        <v>34</v>
      </c>
      <c r="D6" s="98"/>
      <c r="E6" s="98"/>
      <c r="F6" s="98"/>
      <c r="G6" s="98"/>
      <c r="H6" s="98"/>
      <c r="I6" s="98"/>
      <c r="J6" s="98"/>
      <c r="K6" s="98"/>
      <c r="L6" s="98"/>
      <c r="M6" s="98"/>
    </row>
    <row r="7" spans="1:13">
      <c r="A7" s="98" t="s">
        <v>35</v>
      </c>
      <c r="B7" s="98" t="s">
        <v>36</v>
      </c>
      <c r="C7" s="98" t="s">
        <v>29</v>
      </c>
      <c r="D7" s="98"/>
      <c r="E7" s="98"/>
      <c r="F7" s="98"/>
      <c r="G7" s="98"/>
      <c r="H7" s="98"/>
      <c r="I7" s="98"/>
      <c r="J7" s="98"/>
      <c r="K7" s="98"/>
      <c r="L7" s="98"/>
      <c r="M7" s="98"/>
    </row>
    <row r="8" ht="21" customHeight="1" spans="1:13">
      <c r="A8" s="98" t="s">
        <v>37</v>
      </c>
      <c r="B8" s="98">
        <f>100*ROUND(Sheet5!C5,3)</f>
        <v>0</v>
      </c>
      <c r="C8" s="98" t="s">
        <v>34</v>
      </c>
      <c r="D8" s="98"/>
      <c r="E8" s="98"/>
      <c r="F8" s="98"/>
      <c r="G8" s="98"/>
      <c r="H8" s="98"/>
      <c r="I8" s="98"/>
      <c r="J8" s="98"/>
      <c r="K8" s="98"/>
      <c r="L8" s="98"/>
      <c r="M8" s="98"/>
    </row>
    <row r="9" spans="1:13">
      <c r="A9" s="98" t="s">
        <v>38</v>
      </c>
      <c r="B9" s="98">
        <f>100*ROUND(Sheet5!C8,3)</f>
        <v>0</v>
      </c>
      <c r="C9" s="98" t="s">
        <v>34</v>
      </c>
      <c r="D9" s="98"/>
      <c r="E9" s="98"/>
      <c r="F9" s="98"/>
      <c r="G9" s="98"/>
      <c r="H9" s="98"/>
      <c r="I9" s="98"/>
      <c r="J9" s="98"/>
      <c r="K9" s="98"/>
      <c r="L9" s="98"/>
      <c r="M9" s="98"/>
    </row>
    <row r="10" spans="1:13">
      <c r="A10" s="98" t="s">
        <v>39</v>
      </c>
      <c r="B10" s="98">
        <f>100*ROUND(Sheet5!C11,3)</f>
        <v>0.6</v>
      </c>
      <c r="C10" s="98" t="s">
        <v>34</v>
      </c>
      <c r="D10" s="98"/>
      <c r="E10" s="98"/>
      <c r="F10" s="98"/>
      <c r="G10" s="98"/>
      <c r="H10" s="98"/>
      <c r="I10" s="98"/>
      <c r="J10" s="98"/>
      <c r="K10" s="98"/>
      <c r="L10" s="98"/>
      <c r="M10" s="98"/>
    </row>
    <row r="11" spans="1:13">
      <c r="A11" s="98" t="s">
        <v>40</v>
      </c>
      <c r="B11" s="98">
        <f>100*ROUND(Sheet5!C14,3)</f>
        <v>0</v>
      </c>
      <c r="C11" s="98" t="s">
        <v>34</v>
      </c>
      <c r="D11" s="98"/>
      <c r="E11" s="98"/>
      <c r="F11" s="98"/>
      <c r="G11" s="98"/>
      <c r="H11" s="98"/>
      <c r="I11" s="98"/>
      <c r="J11" s="98"/>
      <c r="K11" s="98"/>
      <c r="L11" s="98"/>
      <c r="M11" s="98"/>
    </row>
    <row r="12" spans="1:13">
      <c r="A12" s="98" t="s">
        <v>41</v>
      </c>
      <c r="B12" s="98">
        <f>100*ROUND(Sheet5!C17,3)</f>
        <v>0</v>
      </c>
      <c r="C12" s="98" t="s">
        <v>34</v>
      </c>
      <c r="D12" s="98"/>
      <c r="E12" s="98"/>
      <c r="F12" s="98"/>
      <c r="G12" s="98"/>
      <c r="H12" s="98"/>
      <c r="I12" s="98"/>
      <c r="J12" s="98"/>
      <c r="K12" s="98"/>
      <c r="L12" s="98"/>
      <c r="M12" s="98"/>
    </row>
    <row r="13" spans="1:13">
      <c r="A13" s="98" t="s">
        <v>42</v>
      </c>
      <c r="B13" s="98">
        <f>100*ROUND(Sheet5!C20,3)</f>
        <v>2.1</v>
      </c>
      <c r="C13" s="98" t="s">
        <v>34</v>
      </c>
      <c r="D13" s="98"/>
      <c r="E13" s="98"/>
      <c r="F13" s="98"/>
      <c r="G13" s="98"/>
      <c r="H13" s="98"/>
      <c r="I13" s="98"/>
      <c r="J13" s="98"/>
      <c r="K13" s="98"/>
      <c r="L13" s="98"/>
      <c r="M13" s="98"/>
    </row>
    <row r="14" spans="1:13">
      <c r="A14" s="98" t="s">
        <v>43</v>
      </c>
      <c r="B14" s="98">
        <f>100*ROUND(Sheet5!C23,3)</f>
        <v>2.4</v>
      </c>
      <c r="C14" s="98" t="s">
        <v>34</v>
      </c>
      <c r="D14" s="98"/>
      <c r="E14" s="98"/>
      <c r="F14" s="98"/>
      <c r="G14" s="98"/>
      <c r="H14" s="98"/>
      <c r="I14" s="98"/>
      <c r="J14" s="98"/>
      <c r="K14" s="98"/>
      <c r="L14" s="98"/>
      <c r="M14" s="98"/>
    </row>
    <row r="15" spans="1:13">
      <c r="A15" s="98" t="s">
        <v>44</v>
      </c>
      <c r="B15" s="98">
        <f>100*ROUND(Sheet5!C25,3)</f>
        <v>2.1</v>
      </c>
      <c r="C15" s="98" t="s">
        <v>34</v>
      </c>
      <c r="D15" s="98"/>
      <c r="E15" s="98"/>
      <c r="F15" s="98"/>
      <c r="G15" s="98"/>
      <c r="H15" s="98"/>
      <c r="I15" s="98"/>
      <c r="J15" s="98"/>
      <c r="K15" s="98"/>
      <c r="L15" s="98"/>
      <c r="M15" s="98"/>
    </row>
    <row r="16" spans="1:13">
      <c r="A16" s="98" t="s">
        <v>45</v>
      </c>
      <c r="B16" s="98">
        <f>100*ROUND(Sheet5!C28,3)</f>
        <v>4.6</v>
      </c>
      <c r="C16" s="98" t="s">
        <v>34</v>
      </c>
      <c r="D16" s="98"/>
      <c r="E16" s="98"/>
      <c r="F16" s="98"/>
      <c r="G16" s="98"/>
      <c r="H16" s="98"/>
      <c r="I16" s="98"/>
      <c r="J16" s="98"/>
      <c r="K16" s="98"/>
      <c r="L16" s="98"/>
      <c r="M16" s="98"/>
    </row>
    <row r="17" spans="1:13">
      <c r="A17" s="98"/>
      <c r="B17" s="98"/>
      <c r="C17" s="98"/>
      <c r="D17" s="98"/>
      <c r="E17" s="98"/>
      <c r="F17" s="98"/>
      <c r="G17" s="98"/>
      <c r="H17" s="98"/>
      <c r="I17" s="98"/>
      <c r="J17" s="98"/>
      <c r="K17" s="98"/>
      <c r="L17" s="98"/>
      <c r="M17" s="98"/>
    </row>
    <row r="18" spans="1:13">
      <c r="A18" s="98"/>
      <c r="B18" s="98"/>
      <c r="C18" s="98"/>
      <c r="D18" s="98"/>
      <c r="E18" s="98"/>
      <c r="F18" s="98"/>
      <c r="G18" s="98"/>
      <c r="H18" s="98"/>
      <c r="I18" s="98"/>
      <c r="J18" s="98"/>
      <c r="K18" s="98"/>
      <c r="L18" s="98"/>
      <c r="M18" s="98"/>
    </row>
    <row r="19" spans="1:13">
      <c r="A19" s="98"/>
      <c r="B19" s="98"/>
      <c r="C19" s="98"/>
      <c r="D19" s="98"/>
      <c r="E19" s="98"/>
      <c r="F19" s="98"/>
      <c r="G19" s="98"/>
      <c r="H19" s="98"/>
      <c r="I19" s="98"/>
      <c r="J19" s="98"/>
      <c r="K19" s="98"/>
      <c r="L19" s="98"/>
      <c r="M19" s="98"/>
    </row>
  </sheetData>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8"/>
  <sheetViews>
    <sheetView workbookViewId="0">
      <selection activeCell="C11" sqref="C11"/>
    </sheetView>
  </sheetViews>
  <sheetFormatPr defaultColWidth="9" defaultRowHeight="13.5" outlineLevelCol="7"/>
  <cols>
    <col min="3" max="3" width="14.625" customWidth="1"/>
    <col min="5" max="5" width="17.5" customWidth="1"/>
    <col min="6" max="6" width="17.875" customWidth="1"/>
    <col min="7" max="7" width="17.125" customWidth="1"/>
    <col min="8" max="8" width="23.625" customWidth="1"/>
  </cols>
  <sheetData>
    <row r="1" ht="22.5" spans="1:8">
      <c r="A1" s="47" t="s">
        <v>46</v>
      </c>
      <c r="B1" s="47"/>
      <c r="C1" s="47"/>
      <c r="D1" s="47"/>
      <c r="E1" s="47"/>
      <c r="F1" s="47"/>
      <c r="G1" s="47"/>
      <c r="H1" s="47"/>
    </row>
    <row r="2" ht="15" spans="1:8">
      <c r="A2" s="57"/>
      <c r="B2" s="58"/>
      <c r="C2" s="58"/>
      <c r="D2" s="58"/>
      <c r="E2" s="58"/>
      <c r="F2" s="57"/>
      <c r="G2" s="58"/>
      <c r="H2" s="58"/>
    </row>
    <row r="3" ht="21" spans="1:8">
      <c r="A3" s="59" t="s">
        <v>47</v>
      </c>
      <c r="B3" s="60" t="s">
        <v>48</v>
      </c>
      <c r="C3" s="61" t="s">
        <v>49</v>
      </c>
      <c r="D3" s="62"/>
      <c r="E3" s="62"/>
      <c r="F3" s="62"/>
      <c r="G3" s="63"/>
      <c r="H3" s="64" t="s">
        <v>50</v>
      </c>
    </row>
    <row r="4" ht="18" spans="1:8">
      <c r="A4" s="65" t="s">
        <v>51</v>
      </c>
      <c r="B4" s="66">
        <v>1</v>
      </c>
      <c r="C4" s="67" t="s">
        <v>37</v>
      </c>
      <c r="D4" s="67" t="s">
        <v>52</v>
      </c>
      <c r="E4" s="67" t="s">
        <v>53</v>
      </c>
      <c r="F4" s="67" t="s">
        <v>54</v>
      </c>
      <c r="G4" s="67" t="s">
        <v>55</v>
      </c>
      <c r="H4" s="68">
        <v>10</v>
      </c>
    </row>
    <row r="5" ht="17.25" spans="1:8">
      <c r="A5" s="69"/>
      <c r="B5" s="70"/>
      <c r="C5" s="71"/>
      <c r="D5" s="71"/>
      <c r="E5" s="71"/>
      <c r="F5" s="67" t="s">
        <v>54</v>
      </c>
      <c r="G5" s="71"/>
      <c r="H5" s="72"/>
    </row>
    <row r="6" ht="15.75" spans="1:8">
      <c r="A6" s="69"/>
      <c r="B6" s="73"/>
      <c r="C6" s="74"/>
      <c r="D6" s="74"/>
      <c r="E6" s="74"/>
      <c r="F6" s="74"/>
      <c r="G6" s="74"/>
      <c r="H6" s="75"/>
    </row>
    <row r="7" ht="17.25" spans="1:8">
      <c r="A7" s="69"/>
      <c r="B7" s="70">
        <v>2</v>
      </c>
      <c r="C7" s="71" t="s">
        <v>38</v>
      </c>
      <c r="D7" s="71" t="s">
        <v>52</v>
      </c>
      <c r="E7" s="71" t="s">
        <v>56</v>
      </c>
      <c r="F7" s="71" t="s">
        <v>54</v>
      </c>
      <c r="G7" s="71" t="s">
        <v>55</v>
      </c>
      <c r="H7" s="76" t="s">
        <v>57</v>
      </c>
    </row>
    <row r="8" ht="17.25" spans="1:8">
      <c r="A8" s="69"/>
      <c r="B8" s="70"/>
      <c r="C8" s="71"/>
      <c r="D8" s="71"/>
      <c r="E8" s="71"/>
      <c r="F8" s="71" t="s">
        <v>54</v>
      </c>
      <c r="G8" s="71"/>
      <c r="H8" s="77"/>
    </row>
    <row r="9" ht="15.75" spans="1:8">
      <c r="A9" s="69"/>
      <c r="B9" s="73"/>
      <c r="C9" s="74"/>
      <c r="D9" s="74"/>
      <c r="E9" s="74"/>
      <c r="F9" s="74"/>
      <c r="G9" s="74"/>
      <c r="H9" s="75"/>
    </row>
    <row r="10" ht="17.25" spans="1:8">
      <c r="A10" s="69"/>
      <c r="B10" s="70">
        <v>3</v>
      </c>
      <c r="C10" s="71" t="s">
        <v>39</v>
      </c>
      <c r="D10" s="71" t="s">
        <v>52</v>
      </c>
      <c r="E10" s="71" t="s">
        <v>58</v>
      </c>
      <c r="F10" s="71" t="s">
        <v>54</v>
      </c>
      <c r="G10" s="71" t="s">
        <v>59</v>
      </c>
      <c r="H10" s="78" t="s">
        <v>60</v>
      </c>
    </row>
    <row r="11" ht="17.25" spans="1:8">
      <c r="A11" s="69"/>
      <c r="B11" s="70"/>
      <c r="C11" s="79">
        <f>E11/G11</f>
        <v>0.00645161290322581</v>
      </c>
      <c r="D11" s="71"/>
      <c r="E11" s="71">
        <f>[1]家庭资产负债表!D30</f>
        <v>2</v>
      </c>
      <c r="F11" s="71" t="s">
        <v>54</v>
      </c>
      <c r="G11" s="71">
        <f>[1]家庭资产负债表!B30</f>
        <v>310</v>
      </c>
      <c r="H11" s="72"/>
    </row>
    <row r="12" ht="16.5" spans="1:8">
      <c r="A12" s="80"/>
      <c r="B12" s="81"/>
      <c r="C12" s="82"/>
      <c r="D12" s="82"/>
      <c r="E12" s="82"/>
      <c r="F12" s="82"/>
      <c r="G12" s="82"/>
      <c r="H12" s="83"/>
    </row>
    <row r="13" ht="18" spans="1:8">
      <c r="A13" s="84" t="s">
        <v>61</v>
      </c>
      <c r="B13" s="66">
        <v>4</v>
      </c>
      <c r="C13" s="67" t="s">
        <v>40</v>
      </c>
      <c r="D13" s="67" t="s">
        <v>52</v>
      </c>
      <c r="E13" s="67" t="s">
        <v>62</v>
      </c>
      <c r="F13" s="67" t="s">
        <v>54</v>
      </c>
      <c r="G13" s="67" t="s">
        <v>63</v>
      </c>
      <c r="H13" s="68" t="s">
        <v>64</v>
      </c>
    </row>
    <row r="14" ht="17.25" spans="1:8">
      <c r="A14" s="85"/>
      <c r="B14" s="70"/>
      <c r="C14" s="86">
        <f>E14/G14</f>
        <v>0</v>
      </c>
      <c r="D14" s="71"/>
      <c r="E14" s="71">
        <f>[1]家庭资产负债表!B4</f>
        <v>0</v>
      </c>
      <c r="F14" s="67" t="s">
        <v>54</v>
      </c>
      <c r="G14" s="71">
        <f>[1]家庭资产负债表!D4</f>
        <v>1</v>
      </c>
      <c r="H14" s="72"/>
    </row>
    <row r="15" ht="17.25" spans="1:8">
      <c r="A15" s="87"/>
      <c r="B15" s="70"/>
      <c r="C15" s="71"/>
      <c r="D15" s="71"/>
      <c r="E15" s="71"/>
      <c r="F15" s="88"/>
      <c r="G15" s="71"/>
      <c r="H15" s="89"/>
    </row>
    <row r="16" ht="17.25" spans="1:8">
      <c r="A16" s="87"/>
      <c r="B16" s="70">
        <v>5</v>
      </c>
      <c r="C16" s="71" t="s">
        <v>41</v>
      </c>
      <c r="D16" s="71" t="s">
        <v>52</v>
      </c>
      <c r="E16" s="71" t="s">
        <v>62</v>
      </c>
      <c r="F16" s="71" t="s">
        <v>54</v>
      </c>
      <c r="G16" s="71" t="s">
        <v>65</v>
      </c>
      <c r="H16" s="76" t="s">
        <v>66</v>
      </c>
    </row>
    <row r="17" ht="17.25" spans="1:8">
      <c r="A17" s="87"/>
      <c r="B17" s="70"/>
      <c r="C17" s="86">
        <f>E17/G17</f>
        <v>0</v>
      </c>
      <c r="D17" s="71"/>
      <c r="E17" s="71">
        <f>[1]家庭资产负债表!B4</f>
        <v>0</v>
      </c>
      <c r="F17" s="71" t="s">
        <v>54</v>
      </c>
      <c r="G17" s="71">
        <f>[1]收支结余表!D23/12</f>
        <v>11.8</v>
      </c>
      <c r="H17" s="77"/>
    </row>
    <row r="18" ht="16.5" spans="1:8">
      <c r="A18" s="90"/>
      <c r="B18" s="81"/>
      <c r="C18" s="82"/>
      <c r="D18" s="82"/>
      <c r="E18" s="82"/>
      <c r="F18" s="82"/>
      <c r="G18" s="82"/>
      <c r="H18" s="83"/>
    </row>
    <row r="19" ht="18" spans="1:8">
      <c r="A19" s="65" t="s">
        <v>67</v>
      </c>
      <c r="B19" s="66">
        <v>6</v>
      </c>
      <c r="C19" s="67" t="s">
        <v>42</v>
      </c>
      <c r="D19" s="67" t="s">
        <v>52</v>
      </c>
      <c r="E19" s="67" t="s">
        <v>68</v>
      </c>
      <c r="F19" s="67" t="s">
        <v>54</v>
      </c>
      <c r="G19" s="67" t="s">
        <v>59</v>
      </c>
      <c r="H19" s="68" t="s">
        <v>69</v>
      </c>
    </row>
    <row r="20" ht="17.25" spans="1:8">
      <c r="A20" s="69"/>
      <c r="B20" s="70"/>
      <c r="C20" s="79">
        <f>E20/G20</f>
        <v>0.0209677419354839</v>
      </c>
      <c r="D20" s="71"/>
      <c r="E20" s="71">
        <f>Sheet6!B15</f>
        <v>6.5</v>
      </c>
      <c r="F20" s="67" t="s">
        <v>54</v>
      </c>
      <c r="G20" s="71">
        <f>Sheet7!B30</f>
        <v>310</v>
      </c>
      <c r="H20" s="72"/>
    </row>
    <row r="21" ht="15.75" spans="1:8">
      <c r="A21" s="69"/>
      <c r="B21" s="73"/>
      <c r="C21" s="74"/>
      <c r="D21" s="74"/>
      <c r="E21" s="74"/>
      <c r="F21" s="74"/>
      <c r="G21" s="74"/>
      <c r="H21" s="75"/>
    </row>
    <row r="22" ht="17.25" spans="1:8">
      <c r="A22" s="69"/>
      <c r="B22" s="70">
        <v>7</v>
      </c>
      <c r="C22" s="71" t="s">
        <v>43</v>
      </c>
      <c r="D22" s="71" t="s">
        <v>52</v>
      </c>
      <c r="E22" s="71" t="s">
        <v>70</v>
      </c>
      <c r="F22" s="71" t="s">
        <v>54</v>
      </c>
      <c r="G22" s="71" t="s">
        <v>68</v>
      </c>
      <c r="H22" s="78" t="s">
        <v>71</v>
      </c>
    </row>
    <row r="23" ht="17.25" spans="1:8">
      <c r="A23" s="69"/>
      <c r="B23" s="70"/>
      <c r="C23" s="79">
        <f>E23/G23</f>
        <v>0.0240740740740741</v>
      </c>
      <c r="D23" s="71"/>
      <c r="E23" s="71">
        <f>[1]收支结余表!B15</f>
        <v>6.5</v>
      </c>
      <c r="F23" s="71" t="s">
        <v>54</v>
      </c>
      <c r="G23" s="71">
        <f>[1]家庭资产负债表!B24</f>
        <v>270</v>
      </c>
      <c r="H23" s="72"/>
    </row>
    <row r="24" ht="17.25" spans="1:8">
      <c r="A24" s="69"/>
      <c r="B24" s="70">
        <v>8</v>
      </c>
      <c r="C24" s="71" t="s">
        <v>44</v>
      </c>
      <c r="D24" s="71" t="s">
        <v>52</v>
      </c>
      <c r="E24" s="71" t="s">
        <v>70</v>
      </c>
      <c r="F24" s="71" t="s">
        <v>54</v>
      </c>
      <c r="G24" s="71" t="s">
        <v>59</v>
      </c>
      <c r="H24" s="91" t="s">
        <v>72</v>
      </c>
    </row>
    <row r="25" ht="17.25" spans="1:8">
      <c r="A25" s="69"/>
      <c r="B25" s="70"/>
      <c r="C25" s="79">
        <f>E25/G25</f>
        <v>0.0209677419354839</v>
      </c>
      <c r="D25" s="71"/>
      <c r="E25" s="71">
        <f>[1]收支结余表!B15</f>
        <v>6.5</v>
      </c>
      <c r="F25" s="71" t="s">
        <v>54</v>
      </c>
      <c r="G25" s="71">
        <f>[1]家庭资产负债表!B30</f>
        <v>310</v>
      </c>
      <c r="H25" s="92"/>
    </row>
    <row r="26" ht="15.75" spans="1:8">
      <c r="A26" s="69"/>
      <c r="B26" s="73"/>
      <c r="C26" s="74"/>
      <c r="D26" s="74"/>
      <c r="E26" s="74"/>
      <c r="F26" s="74"/>
      <c r="G26" s="74"/>
      <c r="H26" s="75"/>
    </row>
    <row r="27" ht="17.25" spans="1:8">
      <c r="A27" s="69"/>
      <c r="B27" s="70">
        <v>9</v>
      </c>
      <c r="C27" s="71" t="s">
        <v>45</v>
      </c>
      <c r="D27" s="71" t="s">
        <v>52</v>
      </c>
      <c r="E27" s="71" t="s">
        <v>73</v>
      </c>
      <c r="F27" s="71" t="s">
        <v>54</v>
      </c>
      <c r="G27" s="71" t="s">
        <v>74</v>
      </c>
      <c r="H27" s="93" t="s">
        <v>75</v>
      </c>
    </row>
    <row r="28" ht="18" spans="1:8">
      <c r="A28" s="80"/>
      <c r="B28" s="94"/>
      <c r="C28" s="95">
        <f>E28/G28</f>
        <v>0.0459039548022599</v>
      </c>
      <c r="D28" s="96"/>
      <c r="E28" s="96">
        <f>[1]收支结余表!B15</f>
        <v>6.5</v>
      </c>
      <c r="F28" s="71" t="s">
        <v>54</v>
      </c>
      <c r="G28" s="96">
        <f>[1]收支结余表!D23</f>
        <v>141.6</v>
      </c>
      <c r="H28" s="97"/>
    </row>
  </sheetData>
  <mergeCells count="20">
    <mergeCell ref="A1:H1"/>
    <mergeCell ref="C3:G3"/>
    <mergeCell ref="B6:H6"/>
    <mergeCell ref="B9:H9"/>
    <mergeCell ref="B12:H12"/>
    <mergeCell ref="B18:H18"/>
    <mergeCell ref="B21:H21"/>
    <mergeCell ref="B26:H26"/>
    <mergeCell ref="A4:A12"/>
    <mergeCell ref="A13:A18"/>
    <mergeCell ref="A19:A28"/>
    <mergeCell ref="H4:H5"/>
    <mergeCell ref="H7:H8"/>
    <mergeCell ref="H10:H11"/>
    <mergeCell ref="H13:H14"/>
    <mergeCell ref="H16:H17"/>
    <mergeCell ref="H19:H20"/>
    <mergeCell ref="H22:H23"/>
    <mergeCell ref="H24:H25"/>
    <mergeCell ref="H27:H28"/>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6"/>
  <sheetViews>
    <sheetView tabSelected="1" workbookViewId="0">
      <selection activeCell="D6" sqref="D6"/>
    </sheetView>
  </sheetViews>
  <sheetFormatPr defaultColWidth="9" defaultRowHeight="13.5" outlineLevelCol="3"/>
  <cols>
    <col min="1" max="1" width="21.75" customWidth="1"/>
    <col min="2" max="2" width="19.75" customWidth="1"/>
    <col min="3" max="3" width="21" customWidth="1"/>
    <col min="4" max="4" width="19.75" customWidth="1"/>
  </cols>
  <sheetData>
    <row r="1" ht="22.5" spans="1:4">
      <c r="A1" s="47" t="s">
        <v>76</v>
      </c>
      <c r="B1" s="47"/>
      <c r="C1" s="47"/>
      <c r="D1" s="47"/>
    </row>
    <row r="2" ht="15.75" spans="1:4">
      <c r="A2" s="48" t="s">
        <v>77</v>
      </c>
      <c r="B2" s="48"/>
      <c r="C2" s="48"/>
      <c r="D2" s="49" t="s">
        <v>78</v>
      </c>
    </row>
    <row r="3" ht="22.5" spans="1:4">
      <c r="A3" s="50" t="s">
        <v>79</v>
      </c>
      <c r="B3" s="51"/>
      <c r="C3" s="50" t="s">
        <v>80</v>
      </c>
      <c r="D3" s="51"/>
    </row>
    <row r="4" ht="20.25" spans="1:4">
      <c r="A4" s="52" t="s">
        <v>81</v>
      </c>
      <c r="B4" s="52">
        <f>SUM(B5:B14)</f>
        <v>168</v>
      </c>
      <c r="C4" s="52" t="s">
        <v>82</v>
      </c>
      <c r="D4" s="52">
        <f>SUM(D5:D14)</f>
        <v>161.2</v>
      </c>
    </row>
    <row r="5" ht="17.25" spans="1:4">
      <c r="A5" s="53" t="s">
        <v>83</v>
      </c>
      <c r="B5" s="54">
        <f>91+77</f>
        <v>168</v>
      </c>
      <c r="C5" s="53" t="s">
        <v>84</v>
      </c>
      <c r="D5" s="54">
        <v>100</v>
      </c>
    </row>
    <row r="6" ht="17.25" spans="1:4">
      <c r="A6" s="53" t="s">
        <v>85</v>
      </c>
      <c r="B6" s="54"/>
      <c r="C6" s="53" t="s">
        <v>86</v>
      </c>
      <c r="D6" s="54">
        <f>1.6*12</f>
        <v>19.2</v>
      </c>
    </row>
    <row r="7" ht="17.25" spans="1:4">
      <c r="A7" s="53" t="s">
        <v>87</v>
      </c>
      <c r="B7" s="54"/>
      <c r="C7" s="53" t="s">
        <v>88</v>
      </c>
      <c r="D7" s="54"/>
    </row>
    <row r="8" ht="17.25" spans="1:4">
      <c r="A8" s="53" t="s">
        <v>89</v>
      </c>
      <c r="B8" s="54"/>
      <c r="C8" s="53" t="s">
        <v>90</v>
      </c>
      <c r="D8" s="54"/>
    </row>
    <row r="9" ht="17.25" spans="1:4">
      <c r="A9" s="53" t="s">
        <v>91</v>
      </c>
      <c r="B9" s="54"/>
      <c r="C9" s="53" t="s">
        <v>92</v>
      </c>
      <c r="D9" s="54"/>
    </row>
    <row r="10" ht="17.25" spans="1:4">
      <c r="A10" s="53"/>
      <c r="B10" s="54"/>
      <c r="C10" s="53" t="s">
        <v>93</v>
      </c>
      <c r="D10" s="54">
        <f>1*12</f>
        <v>12</v>
      </c>
    </row>
    <row r="11" ht="17.25" spans="1:4">
      <c r="A11" s="53"/>
      <c r="B11" s="54"/>
      <c r="C11" s="53" t="s">
        <v>94</v>
      </c>
      <c r="D11" s="54"/>
    </row>
    <row r="12" ht="17.25" spans="1:4">
      <c r="A12" s="53"/>
      <c r="B12" s="54"/>
      <c r="C12" s="53" t="s">
        <v>95</v>
      </c>
      <c r="D12" s="54"/>
    </row>
    <row r="13" ht="17.25" spans="1:4">
      <c r="A13" s="53"/>
      <c r="B13" s="54"/>
      <c r="C13" s="53" t="s">
        <v>96</v>
      </c>
      <c r="D13" s="54"/>
    </row>
    <row r="14" ht="17.25" spans="1:4">
      <c r="A14" s="53"/>
      <c r="B14" s="54"/>
      <c r="C14" s="53" t="s">
        <v>91</v>
      </c>
      <c r="D14" s="54">
        <f>12*2.5</f>
        <v>30</v>
      </c>
    </row>
    <row r="15" ht="20.25" spans="1:4">
      <c r="A15" s="52" t="s">
        <v>97</v>
      </c>
      <c r="B15" s="52">
        <f>SUM(B16:B19)</f>
        <v>6.5</v>
      </c>
      <c r="C15" s="52" t="s">
        <v>98</v>
      </c>
      <c r="D15" s="52">
        <f>SUM(D16:D19)</f>
        <v>0</v>
      </c>
    </row>
    <row r="16" ht="17.25" spans="1:4">
      <c r="A16" s="53" t="s">
        <v>99</v>
      </c>
      <c r="B16" s="54">
        <v>6.5</v>
      </c>
      <c r="C16" s="53" t="s">
        <v>100</v>
      </c>
      <c r="D16" s="54"/>
    </row>
    <row r="17" ht="17.25" spans="1:4">
      <c r="A17" s="53" t="s">
        <v>101</v>
      </c>
      <c r="B17" s="54"/>
      <c r="C17" s="53" t="s">
        <v>102</v>
      </c>
      <c r="D17" s="54"/>
    </row>
    <row r="18" ht="17.25" spans="1:4">
      <c r="A18" s="53"/>
      <c r="B18" s="54"/>
      <c r="C18" s="53" t="s">
        <v>103</v>
      </c>
      <c r="D18" s="54"/>
    </row>
    <row r="19" ht="17.25" spans="1:4">
      <c r="A19" s="53"/>
      <c r="B19" s="54"/>
      <c r="C19" s="53" t="s">
        <v>104</v>
      </c>
      <c r="D19" s="54"/>
    </row>
    <row r="20" ht="20.25" spans="1:4">
      <c r="A20" s="52" t="s">
        <v>105</v>
      </c>
      <c r="B20" s="53">
        <f>SUM(B21:B22)</f>
        <v>0</v>
      </c>
      <c r="C20" s="52" t="s">
        <v>106</v>
      </c>
      <c r="D20" s="53">
        <f>SUM(D21)</f>
        <v>0</v>
      </c>
    </row>
    <row r="21" ht="20.25" spans="1:4">
      <c r="A21" s="52"/>
      <c r="B21" s="54"/>
      <c r="C21" s="52"/>
      <c r="D21" s="54"/>
    </row>
    <row r="22" ht="20.25" spans="1:4">
      <c r="A22" s="53"/>
      <c r="B22" s="55"/>
      <c r="C22" s="52"/>
      <c r="D22" s="54"/>
    </row>
    <row r="23" ht="20.25" spans="1:4">
      <c r="A23" s="52" t="s">
        <v>107</v>
      </c>
      <c r="B23" s="52">
        <f>B4+B15+B20</f>
        <v>174.5</v>
      </c>
      <c r="C23" s="52" t="s">
        <v>108</v>
      </c>
      <c r="D23" s="52">
        <f>D4+D15+D20</f>
        <v>161.2</v>
      </c>
    </row>
    <row r="24" ht="20.25" spans="1:4">
      <c r="A24" s="56" t="s">
        <v>109</v>
      </c>
      <c r="B24" s="52"/>
      <c r="C24" s="56" t="s">
        <v>110</v>
      </c>
      <c r="D24" s="52"/>
    </row>
    <row r="25" ht="20.25" spans="1:4">
      <c r="A25" s="52"/>
      <c r="B25" s="52"/>
      <c r="C25" s="52" t="s">
        <v>111</v>
      </c>
      <c r="D25" s="52">
        <f>B23-D23</f>
        <v>13.3</v>
      </c>
    </row>
    <row r="26" ht="20.25" spans="1:4">
      <c r="A26" s="52"/>
      <c r="B26" s="52"/>
      <c r="C26" s="56" t="s">
        <v>112</v>
      </c>
      <c r="D26" s="52"/>
    </row>
  </sheetData>
  <mergeCells count="4">
    <mergeCell ref="A1:D1"/>
    <mergeCell ref="A2:C2"/>
    <mergeCell ref="A3:B3"/>
    <mergeCell ref="C3:D3"/>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3"/>
  <sheetViews>
    <sheetView workbookViewId="0">
      <selection activeCell="D27" sqref="D27:D29"/>
    </sheetView>
  </sheetViews>
  <sheetFormatPr defaultColWidth="9" defaultRowHeight="13.5" outlineLevelCol="3"/>
  <cols>
    <col min="1" max="1" width="35.625" customWidth="1"/>
    <col min="2" max="2" width="21" customWidth="1"/>
    <col min="3" max="3" width="22.875" customWidth="1"/>
    <col min="4" max="4" width="32" customWidth="1"/>
  </cols>
  <sheetData>
    <row r="1" ht="22.5" spans="1:4">
      <c r="A1" s="47" t="s">
        <v>113</v>
      </c>
      <c r="B1" s="47"/>
      <c r="C1" s="47"/>
      <c r="D1" s="47"/>
    </row>
    <row r="2" ht="15.75" spans="1:4">
      <c r="A2" s="48" t="s">
        <v>114</v>
      </c>
      <c r="B2" s="48"/>
      <c r="C2" s="48"/>
      <c r="D2" s="49" t="s">
        <v>78</v>
      </c>
    </row>
    <row r="3" ht="22.5" spans="1:4">
      <c r="A3" s="50" t="s">
        <v>115</v>
      </c>
      <c r="B3" s="51"/>
      <c r="C3" s="50" t="s">
        <v>116</v>
      </c>
      <c r="D3" s="51"/>
    </row>
    <row r="4" ht="20.25" spans="1:4">
      <c r="A4" s="52" t="s">
        <v>117</v>
      </c>
      <c r="B4" s="53">
        <f>SUM(B5:B7)</f>
        <v>0</v>
      </c>
      <c r="C4" s="52" t="s">
        <v>118</v>
      </c>
      <c r="D4" s="52">
        <f>SUM(D5:D7)</f>
        <v>1</v>
      </c>
    </row>
    <row r="5" ht="17.25" spans="1:4">
      <c r="A5" s="53" t="s">
        <v>119</v>
      </c>
      <c r="B5" s="54"/>
      <c r="C5" s="53" t="s">
        <v>120</v>
      </c>
      <c r="D5" s="54">
        <v>1</v>
      </c>
    </row>
    <row r="6" ht="17.25" spans="1:4">
      <c r="A6" s="53" t="s">
        <v>121</v>
      </c>
      <c r="B6" s="54"/>
      <c r="C6" s="53" t="s">
        <v>122</v>
      </c>
      <c r="D6" s="54"/>
    </row>
    <row r="7" ht="17.25" spans="1:4">
      <c r="A7" s="53" t="s">
        <v>123</v>
      </c>
      <c r="B7" s="54"/>
      <c r="C7" s="53"/>
      <c r="D7" s="54"/>
    </row>
    <row r="8" ht="20.25" spans="1:4">
      <c r="A8" s="52" t="s">
        <v>124</v>
      </c>
      <c r="B8" s="53">
        <f>SUM(B9:B19)</f>
        <v>270</v>
      </c>
      <c r="C8" s="52" t="s">
        <v>125</v>
      </c>
      <c r="D8" s="52">
        <f>SUM(D9:D19)</f>
        <v>0</v>
      </c>
    </row>
    <row r="9" ht="20.25" spans="1:4">
      <c r="A9" s="53" t="s">
        <v>126</v>
      </c>
      <c r="B9" s="54">
        <v>62</v>
      </c>
      <c r="C9" s="53" t="s">
        <v>127</v>
      </c>
      <c r="D9" s="55"/>
    </row>
    <row r="10" ht="17.25" spans="1:4">
      <c r="A10" s="53" t="s">
        <v>128</v>
      </c>
      <c r="B10" s="54"/>
      <c r="C10" s="53" t="s">
        <v>129</v>
      </c>
      <c r="D10" s="54"/>
    </row>
    <row r="11" ht="17.25" spans="1:4">
      <c r="A11" s="53" t="s">
        <v>130</v>
      </c>
      <c r="B11" s="54"/>
      <c r="C11" s="53" t="s">
        <v>131</v>
      </c>
      <c r="D11" s="54"/>
    </row>
    <row r="12" ht="17.25" spans="1:4">
      <c r="A12" s="53" t="s">
        <v>132</v>
      </c>
      <c r="B12" s="54"/>
      <c r="C12" s="53" t="s">
        <v>91</v>
      </c>
      <c r="D12" s="54"/>
    </row>
    <row r="13" ht="17.25" spans="1:4">
      <c r="A13" s="53" t="s">
        <v>133</v>
      </c>
      <c r="B13" s="54"/>
      <c r="C13" s="53"/>
      <c r="D13" s="54"/>
    </row>
    <row r="14" ht="17.25" spans="1:4">
      <c r="A14" s="53" t="s">
        <v>134</v>
      </c>
      <c r="B14" s="54"/>
      <c r="C14" s="53"/>
      <c r="D14" s="54"/>
    </row>
    <row r="15" ht="17.25" spans="1:4">
      <c r="A15" s="53" t="s">
        <v>135</v>
      </c>
      <c r="B15" s="54"/>
      <c r="C15" s="53"/>
      <c r="D15" s="54"/>
    </row>
    <row r="16" ht="17.25" spans="1:4">
      <c r="A16" s="53" t="s">
        <v>136</v>
      </c>
      <c r="B16" s="54">
        <v>118</v>
      </c>
      <c r="C16" s="53"/>
      <c r="D16" s="54"/>
    </row>
    <row r="17" ht="17.25" spans="1:4">
      <c r="A17" s="53" t="s">
        <v>137</v>
      </c>
      <c r="B17" s="54"/>
      <c r="C17" s="53"/>
      <c r="D17" s="54"/>
    </row>
    <row r="18" ht="17.25" spans="1:4">
      <c r="A18" s="53" t="s">
        <v>138</v>
      </c>
      <c r="B18" s="54"/>
      <c r="C18" s="53"/>
      <c r="D18" s="54"/>
    </row>
    <row r="19" ht="17.25" spans="1:4">
      <c r="A19" s="53" t="s">
        <v>91</v>
      </c>
      <c r="B19" s="54">
        <v>90</v>
      </c>
      <c r="C19" s="53"/>
      <c r="D19" s="54"/>
    </row>
    <row r="20" ht="20.25" spans="1:4">
      <c r="A20" s="52" t="s">
        <v>139</v>
      </c>
      <c r="B20" s="53">
        <f>SUM(B21:B23)</f>
        <v>0</v>
      </c>
      <c r="C20" s="52" t="s">
        <v>140</v>
      </c>
      <c r="D20" s="52">
        <f>SUM(D21:D23)</f>
        <v>0</v>
      </c>
    </row>
    <row r="21" ht="17.25" spans="1:4">
      <c r="A21" s="53" t="s">
        <v>141</v>
      </c>
      <c r="B21" s="54"/>
      <c r="C21" s="53" t="s">
        <v>142</v>
      </c>
      <c r="D21" s="54"/>
    </row>
    <row r="22" ht="20.25" spans="1:4">
      <c r="A22" s="53" t="s">
        <v>143</v>
      </c>
      <c r="B22" s="55"/>
      <c r="C22" s="53" t="s">
        <v>144</v>
      </c>
      <c r="D22" s="54"/>
    </row>
    <row r="23" ht="17.25" spans="1:4">
      <c r="A23" s="53" t="s">
        <v>91</v>
      </c>
      <c r="B23" s="54"/>
      <c r="C23" s="53" t="s">
        <v>91</v>
      </c>
      <c r="D23" s="54"/>
    </row>
    <row r="24" ht="20.25" spans="1:4">
      <c r="A24" s="52" t="s">
        <v>145</v>
      </c>
      <c r="B24" s="52">
        <f>B4+B8+B20</f>
        <v>270</v>
      </c>
      <c r="C24" s="52" t="s">
        <v>146</v>
      </c>
      <c r="D24" s="52">
        <f>D4+D8+D20</f>
        <v>1</v>
      </c>
    </row>
    <row r="25" ht="17.25" spans="1:4">
      <c r="A25" s="56" t="s">
        <v>147</v>
      </c>
      <c r="B25" s="53"/>
      <c r="C25" s="56" t="s">
        <v>148</v>
      </c>
      <c r="D25" s="53"/>
    </row>
    <row r="26" ht="20.25" spans="1:4">
      <c r="A26" s="52" t="s">
        <v>149</v>
      </c>
      <c r="B26" s="52">
        <f>SUM(B27:B29)</f>
        <v>40</v>
      </c>
      <c r="C26" s="52" t="s">
        <v>150</v>
      </c>
      <c r="D26" s="52">
        <f>SUM(D27:D29)</f>
        <v>0</v>
      </c>
    </row>
    <row r="27" ht="17.25" spans="1:4">
      <c r="A27" s="53" t="s">
        <v>151</v>
      </c>
      <c r="B27" s="54"/>
      <c r="C27" s="53" t="s">
        <v>152</v>
      </c>
      <c r="D27" s="54"/>
    </row>
    <row r="28" ht="17.25" spans="1:4">
      <c r="A28" s="53" t="s">
        <v>153</v>
      </c>
      <c r="B28" s="54">
        <v>40</v>
      </c>
      <c r="C28" s="53" t="s">
        <v>154</v>
      </c>
      <c r="D28" s="54"/>
    </row>
    <row r="29" ht="17.25" spans="1:4">
      <c r="A29" s="53" t="s">
        <v>91</v>
      </c>
      <c r="B29" s="54"/>
      <c r="C29" s="53" t="s">
        <v>91</v>
      </c>
      <c r="D29" s="54"/>
    </row>
    <row r="30" ht="20.25" spans="1:4">
      <c r="A30" s="52" t="s">
        <v>155</v>
      </c>
      <c r="B30" s="52">
        <f>B24+B26</f>
        <v>310</v>
      </c>
      <c r="C30" s="52" t="s">
        <v>156</v>
      </c>
      <c r="D30" s="52">
        <f>D26+D24+D4</f>
        <v>2</v>
      </c>
    </row>
    <row r="31" ht="20.25" spans="1:4">
      <c r="A31" s="56" t="s">
        <v>157</v>
      </c>
      <c r="B31" s="52"/>
      <c r="C31" s="56" t="s">
        <v>158</v>
      </c>
      <c r="D31" s="52"/>
    </row>
    <row r="32" ht="20.25" spans="1:4">
      <c r="A32" s="52"/>
      <c r="B32" s="52"/>
      <c r="C32" s="52" t="s">
        <v>159</v>
      </c>
      <c r="D32" s="52">
        <f>B30-D30</f>
        <v>308</v>
      </c>
    </row>
    <row r="33" ht="16.5" spans="1:4">
      <c r="A33" s="56"/>
      <c r="B33" s="56"/>
      <c r="C33" s="56" t="s">
        <v>160</v>
      </c>
      <c r="D33" s="56"/>
    </row>
  </sheetData>
  <mergeCells count="4">
    <mergeCell ref="A1:D1"/>
    <mergeCell ref="A2:C2"/>
    <mergeCell ref="A3:B3"/>
    <mergeCell ref="C3:D3"/>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90"/>
  <sheetViews>
    <sheetView topLeftCell="A51" workbookViewId="0">
      <selection activeCell="B6" sqref="B6:B75"/>
    </sheetView>
  </sheetViews>
  <sheetFormatPr defaultColWidth="9" defaultRowHeight="13.5"/>
  <sheetData>
    <row r="1" ht="22.5" spans="1:12">
      <c r="A1" s="1" t="s">
        <v>161</v>
      </c>
      <c r="B1" s="2"/>
      <c r="C1" s="2"/>
      <c r="D1" s="2"/>
      <c r="E1" s="2"/>
      <c r="F1" s="2"/>
      <c r="G1" s="2"/>
      <c r="H1" s="2"/>
      <c r="I1" s="2"/>
      <c r="J1" s="28" t="s">
        <v>162</v>
      </c>
      <c r="K1" s="28" t="s">
        <v>163</v>
      </c>
      <c r="L1" s="29" t="s">
        <v>164</v>
      </c>
    </row>
    <row r="2" ht="17.25" spans="1:12">
      <c r="A2" s="3" t="s">
        <v>165</v>
      </c>
      <c r="B2" s="4"/>
      <c r="C2" s="4"/>
      <c r="D2" s="4"/>
      <c r="E2" s="4"/>
      <c r="F2" s="4"/>
      <c r="G2" s="4"/>
      <c r="H2" s="4"/>
      <c r="I2" s="4"/>
      <c r="J2" s="4"/>
      <c r="K2" s="4"/>
      <c r="L2" s="30"/>
    </row>
    <row r="3" spans="1:12">
      <c r="A3" s="5" t="s">
        <v>166</v>
      </c>
      <c r="B3" s="6"/>
      <c r="C3" s="6"/>
      <c r="D3" s="6"/>
      <c r="E3" s="6"/>
      <c r="F3" s="6"/>
      <c r="G3" s="6"/>
      <c r="H3" s="6"/>
      <c r="I3" s="6"/>
      <c r="J3" s="6"/>
      <c r="K3" s="6"/>
      <c r="L3" s="31"/>
    </row>
    <row r="4" ht="30" customHeight="1" spans="1:12">
      <c r="A4" s="7"/>
      <c r="B4" s="8"/>
      <c r="C4" s="8"/>
      <c r="D4" s="8"/>
      <c r="E4" s="8"/>
      <c r="F4" s="8"/>
      <c r="G4" s="8"/>
      <c r="H4" s="8"/>
      <c r="I4" s="8"/>
      <c r="J4" s="8"/>
      <c r="K4" s="8"/>
      <c r="L4" s="32"/>
    </row>
    <row r="5" ht="17.25" spans="1:12">
      <c r="A5" s="9" t="s">
        <v>167</v>
      </c>
      <c r="B5" s="10"/>
      <c r="C5" s="10"/>
      <c r="D5" s="10"/>
      <c r="E5" s="10"/>
      <c r="F5" s="10"/>
      <c r="G5" s="10"/>
      <c r="H5" s="10"/>
      <c r="I5" s="10"/>
      <c r="J5" s="10"/>
      <c r="K5" s="10"/>
      <c r="L5" s="33"/>
    </row>
    <row r="6" ht="20.25" spans="1:12">
      <c r="A6" s="11" t="s">
        <v>168</v>
      </c>
      <c r="B6" s="12">
        <v>3</v>
      </c>
      <c r="C6" s="13" t="s">
        <v>169</v>
      </c>
      <c r="D6" s="14" t="s">
        <v>170</v>
      </c>
      <c r="E6" s="15" t="s">
        <v>171</v>
      </c>
      <c r="F6" s="16"/>
      <c r="G6" s="16"/>
      <c r="H6" s="16"/>
      <c r="I6" s="16"/>
      <c r="J6" s="16"/>
      <c r="K6" s="16"/>
      <c r="L6" s="34"/>
    </row>
    <row r="7" ht="17.25" spans="1:12">
      <c r="A7" s="17"/>
      <c r="B7" s="18"/>
      <c r="C7" s="19"/>
      <c r="D7" s="20" t="s">
        <v>172</v>
      </c>
      <c r="E7" s="20" t="s">
        <v>173</v>
      </c>
      <c r="F7" s="21"/>
      <c r="G7" s="21"/>
      <c r="H7" s="21"/>
      <c r="I7" s="21"/>
      <c r="J7" s="21"/>
      <c r="K7" s="21"/>
      <c r="L7" s="35"/>
    </row>
    <row r="8" ht="17.25" spans="1:12">
      <c r="A8" s="17"/>
      <c r="B8" s="18"/>
      <c r="C8" s="19"/>
      <c r="D8" s="20" t="s">
        <v>174</v>
      </c>
      <c r="E8" s="20" t="s">
        <v>175</v>
      </c>
      <c r="F8" s="21"/>
      <c r="G8" s="21"/>
      <c r="H8" s="21"/>
      <c r="I8" s="21"/>
      <c r="J8" s="21"/>
      <c r="K8" s="21"/>
      <c r="L8" s="35"/>
    </row>
    <row r="9" ht="17.25" spans="1:12">
      <c r="A9" s="17"/>
      <c r="B9" s="18"/>
      <c r="C9" s="19"/>
      <c r="D9" s="20" t="s">
        <v>176</v>
      </c>
      <c r="E9" s="20" t="s">
        <v>177</v>
      </c>
      <c r="F9" s="21"/>
      <c r="G9" s="21"/>
      <c r="H9" s="21"/>
      <c r="I9" s="21"/>
      <c r="J9" s="21"/>
      <c r="K9" s="21"/>
      <c r="L9" s="35"/>
    </row>
    <row r="10" ht="17.25" spans="1:12">
      <c r="A10" s="17"/>
      <c r="B10" s="18"/>
      <c r="C10" s="19"/>
      <c r="D10" s="20" t="s">
        <v>178</v>
      </c>
      <c r="E10" s="20" t="s">
        <v>179</v>
      </c>
      <c r="F10" s="21"/>
      <c r="G10" s="21"/>
      <c r="H10" s="21"/>
      <c r="I10" s="21"/>
      <c r="J10" s="21"/>
      <c r="K10" s="21"/>
      <c r="L10" s="35"/>
    </row>
    <row r="11" ht="17.25" spans="1:12">
      <c r="A11" s="17"/>
      <c r="B11" s="18"/>
      <c r="C11" s="19"/>
      <c r="D11" s="20"/>
      <c r="E11" s="20"/>
      <c r="F11" s="21"/>
      <c r="G11" s="21"/>
      <c r="H11" s="21"/>
      <c r="I11" s="21"/>
      <c r="J11" s="21"/>
      <c r="K11" s="21"/>
      <c r="L11" s="35"/>
    </row>
    <row r="12" ht="20.25" spans="1:12">
      <c r="A12" s="11" t="s">
        <v>168</v>
      </c>
      <c r="B12" s="22">
        <v>3</v>
      </c>
      <c r="C12" s="13" t="s">
        <v>169</v>
      </c>
      <c r="D12" s="14" t="s">
        <v>180</v>
      </c>
      <c r="E12" s="23" t="s">
        <v>181</v>
      </c>
      <c r="F12" s="24"/>
      <c r="G12" s="24"/>
      <c r="H12" s="24"/>
      <c r="I12" s="24"/>
      <c r="J12" s="24"/>
      <c r="K12" s="24"/>
      <c r="L12" s="36"/>
    </row>
    <row r="13" ht="17.25" spans="1:12">
      <c r="A13" s="17"/>
      <c r="B13" s="18"/>
      <c r="C13" s="19"/>
      <c r="D13" s="25" t="s">
        <v>182</v>
      </c>
      <c r="E13" s="25"/>
      <c r="F13" s="25"/>
      <c r="G13" s="25"/>
      <c r="H13" s="25"/>
      <c r="I13" s="25"/>
      <c r="J13" s="25"/>
      <c r="K13" s="25"/>
      <c r="L13" s="37"/>
    </row>
    <row r="14" ht="17.25" spans="1:12">
      <c r="A14" s="17"/>
      <c r="B14" s="18"/>
      <c r="C14" s="19"/>
      <c r="D14" s="25" t="s">
        <v>172</v>
      </c>
      <c r="E14" s="20" t="s">
        <v>183</v>
      </c>
      <c r="F14" s="21"/>
      <c r="G14" s="21"/>
      <c r="H14" s="21"/>
      <c r="I14" s="21"/>
      <c r="J14" s="21"/>
      <c r="K14" s="21"/>
      <c r="L14" s="35"/>
    </row>
    <row r="15" ht="17.25" spans="1:12">
      <c r="A15" s="17"/>
      <c r="B15" s="18"/>
      <c r="C15" s="19"/>
      <c r="D15" s="25" t="s">
        <v>174</v>
      </c>
      <c r="E15" s="20" t="s">
        <v>184</v>
      </c>
      <c r="F15" s="21"/>
      <c r="G15" s="21"/>
      <c r="H15" s="21"/>
      <c r="I15" s="21"/>
      <c r="J15" s="21"/>
      <c r="K15" s="21"/>
      <c r="L15" s="35"/>
    </row>
    <row r="16" ht="17.25" spans="1:12">
      <c r="A16" s="17"/>
      <c r="B16" s="18"/>
      <c r="C16" s="19"/>
      <c r="D16" s="25" t="s">
        <v>176</v>
      </c>
      <c r="E16" s="20" t="s">
        <v>185</v>
      </c>
      <c r="F16" s="21"/>
      <c r="G16" s="21"/>
      <c r="H16" s="21"/>
      <c r="I16" s="21"/>
      <c r="J16" s="21"/>
      <c r="K16" s="21"/>
      <c r="L16" s="35"/>
    </row>
    <row r="17" ht="17.25" spans="1:12">
      <c r="A17" s="17"/>
      <c r="B17" s="18"/>
      <c r="C17" s="19"/>
      <c r="D17" s="25" t="s">
        <v>178</v>
      </c>
      <c r="E17" s="20" t="s">
        <v>186</v>
      </c>
      <c r="F17" s="21"/>
      <c r="G17" s="21"/>
      <c r="H17" s="21"/>
      <c r="I17" s="21"/>
      <c r="J17" s="21"/>
      <c r="K17" s="21"/>
      <c r="L17" s="35"/>
    </row>
    <row r="18" ht="17.25" spans="1:12">
      <c r="A18" s="17"/>
      <c r="B18" s="18"/>
      <c r="C18" s="19"/>
      <c r="D18" s="25"/>
      <c r="E18" s="20"/>
      <c r="F18" s="21"/>
      <c r="G18" s="21"/>
      <c r="H18" s="21"/>
      <c r="I18" s="21"/>
      <c r="J18" s="21"/>
      <c r="K18" s="21"/>
      <c r="L18" s="35"/>
    </row>
    <row r="19" ht="20.25" spans="1:12">
      <c r="A19" s="11" t="s">
        <v>168</v>
      </c>
      <c r="B19" s="22">
        <v>3</v>
      </c>
      <c r="C19" s="13" t="s">
        <v>169</v>
      </c>
      <c r="D19" s="14" t="s">
        <v>187</v>
      </c>
      <c r="E19" s="26" t="s">
        <v>188</v>
      </c>
      <c r="F19" s="27"/>
      <c r="G19" s="27"/>
      <c r="H19" s="27"/>
      <c r="I19" s="27"/>
      <c r="J19" s="27"/>
      <c r="K19" s="27"/>
      <c r="L19" s="38"/>
    </row>
    <row r="20" ht="17.25" spans="1:12">
      <c r="A20" s="17"/>
      <c r="B20" s="18"/>
      <c r="C20" s="19"/>
      <c r="D20" s="25" t="s">
        <v>172</v>
      </c>
      <c r="E20" s="20" t="s">
        <v>189</v>
      </c>
      <c r="F20" s="21"/>
      <c r="G20" s="21"/>
      <c r="H20" s="21"/>
      <c r="I20" s="21"/>
      <c r="J20" s="21"/>
      <c r="K20" s="21"/>
      <c r="L20" s="35"/>
    </row>
    <row r="21" ht="17.25" spans="1:12">
      <c r="A21" s="17"/>
      <c r="B21" s="18"/>
      <c r="C21" s="19"/>
      <c r="D21" s="25" t="s">
        <v>174</v>
      </c>
      <c r="E21" s="20" t="s">
        <v>190</v>
      </c>
      <c r="F21" s="21"/>
      <c r="G21" s="21"/>
      <c r="H21" s="21"/>
      <c r="I21" s="21"/>
      <c r="J21" s="21"/>
      <c r="K21" s="21"/>
      <c r="L21" s="35"/>
    </row>
    <row r="22" ht="17.25" spans="1:12">
      <c r="A22" s="17"/>
      <c r="B22" s="18"/>
      <c r="C22" s="19"/>
      <c r="D22" s="25" t="s">
        <v>176</v>
      </c>
      <c r="E22" s="20" t="s">
        <v>191</v>
      </c>
      <c r="F22" s="21"/>
      <c r="G22" s="21"/>
      <c r="H22" s="21"/>
      <c r="I22" s="21"/>
      <c r="J22" s="21"/>
      <c r="K22" s="21"/>
      <c r="L22" s="35"/>
    </row>
    <row r="23" ht="17.25" spans="1:12">
      <c r="A23" s="17"/>
      <c r="B23" s="18"/>
      <c r="C23" s="19"/>
      <c r="D23" s="25" t="s">
        <v>178</v>
      </c>
      <c r="E23" s="20" t="s">
        <v>192</v>
      </c>
      <c r="F23" s="21"/>
      <c r="G23" s="21"/>
      <c r="H23" s="21"/>
      <c r="I23" s="21"/>
      <c r="J23" s="21"/>
      <c r="K23" s="21"/>
      <c r="L23" s="35"/>
    </row>
    <row r="24" ht="17.25" spans="1:12">
      <c r="A24" s="17"/>
      <c r="B24" s="18"/>
      <c r="C24" s="19"/>
      <c r="D24" s="25"/>
      <c r="E24" s="20"/>
      <c r="F24" s="21"/>
      <c r="G24" s="21"/>
      <c r="H24" s="21"/>
      <c r="I24" s="21"/>
      <c r="J24" s="21"/>
      <c r="K24" s="21"/>
      <c r="L24" s="35"/>
    </row>
    <row r="25" ht="20.25" spans="1:12">
      <c r="A25" s="11" t="s">
        <v>168</v>
      </c>
      <c r="B25" s="22">
        <v>3</v>
      </c>
      <c r="C25" s="13" t="s">
        <v>169</v>
      </c>
      <c r="D25" s="14" t="s">
        <v>193</v>
      </c>
      <c r="E25" s="26" t="s">
        <v>194</v>
      </c>
      <c r="F25" s="27"/>
      <c r="G25" s="27"/>
      <c r="H25" s="27"/>
      <c r="I25" s="27"/>
      <c r="J25" s="27"/>
      <c r="K25" s="27"/>
      <c r="L25" s="38"/>
    </row>
    <row r="26" ht="17.25" spans="1:12">
      <c r="A26" s="17"/>
      <c r="B26" s="18"/>
      <c r="C26" s="19"/>
      <c r="D26" s="25" t="s">
        <v>172</v>
      </c>
      <c r="E26" s="20" t="s">
        <v>195</v>
      </c>
      <c r="F26" s="20"/>
      <c r="G26" s="21"/>
      <c r="H26" s="21"/>
      <c r="I26" s="21"/>
      <c r="J26" s="21"/>
      <c r="K26" s="21"/>
      <c r="L26" s="35"/>
    </row>
    <row r="27" ht="17.25" spans="1:12">
      <c r="A27" s="17"/>
      <c r="B27" s="18"/>
      <c r="C27" s="19"/>
      <c r="D27" s="25" t="s">
        <v>174</v>
      </c>
      <c r="E27" s="20" t="s">
        <v>196</v>
      </c>
      <c r="F27" s="20"/>
      <c r="G27" s="21"/>
      <c r="H27" s="21"/>
      <c r="I27" s="21"/>
      <c r="J27" s="21"/>
      <c r="K27" s="21"/>
      <c r="L27" s="35"/>
    </row>
    <row r="28" ht="17.25" spans="1:12">
      <c r="A28" s="17"/>
      <c r="B28" s="18"/>
      <c r="C28" s="19"/>
      <c r="D28" s="25" t="s">
        <v>176</v>
      </c>
      <c r="E28" s="20" t="s">
        <v>197</v>
      </c>
      <c r="F28" s="20"/>
      <c r="G28" s="21"/>
      <c r="H28" s="21"/>
      <c r="I28" s="21"/>
      <c r="J28" s="21"/>
      <c r="K28" s="21"/>
      <c r="L28" s="35"/>
    </row>
    <row r="29" ht="17.25" spans="1:12">
      <c r="A29" s="17"/>
      <c r="B29" s="18"/>
      <c r="C29" s="19"/>
      <c r="D29" s="25" t="s">
        <v>178</v>
      </c>
      <c r="E29" s="20" t="s">
        <v>198</v>
      </c>
      <c r="F29" s="20"/>
      <c r="G29" s="21"/>
      <c r="H29" s="21"/>
      <c r="I29" s="21"/>
      <c r="J29" s="21"/>
      <c r="K29" s="21"/>
      <c r="L29" s="35"/>
    </row>
    <row r="30" ht="17.25" spans="1:12">
      <c r="A30" s="17"/>
      <c r="B30" s="18"/>
      <c r="C30" s="19"/>
      <c r="D30" s="25"/>
      <c r="E30" s="20"/>
      <c r="F30" s="21"/>
      <c r="G30" s="21"/>
      <c r="H30" s="21"/>
      <c r="I30" s="21"/>
      <c r="J30" s="21"/>
      <c r="K30" s="21"/>
      <c r="L30" s="35"/>
    </row>
    <row r="31" ht="20.25" spans="1:12">
      <c r="A31" s="11" t="s">
        <v>168</v>
      </c>
      <c r="B31" s="22">
        <v>3</v>
      </c>
      <c r="C31" s="13" t="s">
        <v>169</v>
      </c>
      <c r="D31" s="14" t="s">
        <v>199</v>
      </c>
      <c r="E31" s="26" t="s">
        <v>200</v>
      </c>
      <c r="F31" s="27"/>
      <c r="G31" s="27"/>
      <c r="H31" s="27"/>
      <c r="I31" s="27"/>
      <c r="J31" s="27"/>
      <c r="K31" s="27"/>
      <c r="L31" s="38"/>
    </row>
    <row r="32" ht="17.25" spans="1:12">
      <c r="A32" s="17"/>
      <c r="B32" s="18"/>
      <c r="C32" s="19"/>
      <c r="D32" s="25" t="s">
        <v>172</v>
      </c>
      <c r="E32" s="20" t="s">
        <v>201</v>
      </c>
      <c r="F32" s="21"/>
      <c r="G32" s="21"/>
      <c r="H32" s="21"/>
      <c r="I32" s="21"/>
      <c r="J32" s="21"/>
      <c r="K32" s="21"/>
      <c r="L32" s="35"/>
    </row>
    <row r="33" ht="17.25" spans="1:12">
      <c r="A33" s="17"/>
      <c r="B33" s="18"/>
      <c r="C33" s="19"/>
      <c r="D33" s="25" t="s">
        <v>174</v>
      </c>
      <c r="E33" s="20" t="s">
        <v>202</v>
      </c>
      <c r="F33" s="21"/>
      <c r="G33" s="21"/>
      <c r="H33" s="21"/>
      <c r="I33" s="21"/>
      <c r="J33" s="21"/>
      <c r="K33" s="21"/>
      <c r="L33" s="35"/>
    </row>
    <row r="34" ht="17.25" spans="1:12">
      <c r="A34" s="17"/>
      <c r="B34" s="18"/>
      <c r="C34" s="19"/>
      <c r="D34" s="25" t="s">
        <v>176</v>
      </c>
      <c r="E34" s="20" t="s">
        <v>203</v>
      </c>
      <c r="F34" s="21"/>
      <c r="G34" s="21"/>
      <c r="H34" s="21"/>
      <c r="I34" s="21"/>
      <c r="J34" s="21"/>
      <c r="K34" s="21"/>
      <c r="L34" s="35"/>
    </row>
    <row r="35" ht="17.25" spans="1:12">
      <c r="A35" s="17"/>
      <c r="B35" s="18"/>
      <c r="C35" s="19"/>
      <c r="D35" s="25" t="s">
        <v>178</v>
      </c>
      <c r="E35" s="20" t="s">
        <v>204</v>
      </c>
      <c r="F35" s="21"/>
      <c r="G35" s="21"/>
      <c r="H35" s="21"/>
      <c r="I35" s="21"/>
      <c r="J35" s="21"/>
      <c r="K35" s="21"/>
      <c r="L35" s="35"/>
    </row>
    <row r="36" ht="17.25" spans="1:12">
      <c r="A36" s="17"/>
      <c r="B36" s="18"/>
      <c r="C36" s="19"/>
      <c r="D36" s="25"/>
      <c r="E36" s="20"/>
      <c r="F36" s="21"/>
      <c r="G36" s="21"/>
      <c r="H36" s="21"/>
      <c r="I36" s="21"/>
      <c r="J36" s="21"/>
      <c r="K36" s="21"/>
      <c r="L36" s="35"/>
    </row>
    <row r="37" ht="20.25" spans="1:12">
      <c r="A37" s="11" t="s">
        <v>168</v>
      </c>
      <c r="B37" s="22">
        <v>3</v>
      </c>
      <c r="C37" s="13" t="s">
        <v>169</v>
      </c>
      <c r="D37" s="14" t="s">
        <v>205</v>
      </c>
      <c r="E37" s="26" t="s">
        <v>206</v>
      </c>
      <c r="F37" s="27"/>
      <c r="G37" s="27"/>
      <c r="H37" s="27"/>
      <c r="I37" s="27"/>
      <c r="J37" s="27"/>
      <c r="K37" s="27"/>
      <c r="L37" s="38"/>
    </row>
    <row r="38" ht="17.25" spans="1:12">
      <c r="A38" s="17"/>
      <c r="B38" s="18"/>
      <c r="C38" s="19"/>
      <c r="D38" s="25" t="s">
        <v>172</v>
      </c>
      <c r="E38" s="20" t="s">
        <v>207</v>
      </c>
      <c r="F38" s="21"/>
      <c r="G38" s="21"/>
      <c r="H38" s="21"/>
      <c r="I38" s="21"/>
      <c r="J38" s="21"/>
      <c r="K38" s="21"/>
      <c r="L38" s="35"/>
    </row>
    <row r="39" ht="17.25" spans="1:12">
      <c r="A39" s="17"/>
      <c r="B39" s="18"/>
      <c r="C39" s="19"/>
      <c r="D39" s="25" t="s">
        <v>174</v>
      </c>
      <c r="E39" s="20" t="s">
        <v>208</v>
      </c>
      <c r="F39" s="21"/>
      <c r="G39" s="21"/>
      <c r="H39" s="21"/>
      <c r="I39" s="21"/>
      <c r="J39" s="21"/>
      <c r="K39" s="21"/>
      <c r="L39" s="35"/>
    </row>
    <row r="40" ht="17.25" spans="1:12">
      <c r="A40" s="17"/>
      <c r="B40" s="18"/>
      <c r="C40" s="19"/>
      <c r="D40" s="25" t="s">
        <v>176</v>
      </c>
      <c r="E40" s="20" t="s">
        <v>209</v>
      </c>
      <c r="F40" s="21"/>
      <c r="G40" s="21"/>
      <c r="H40" s="21"/>
      <c r="I40" s="21"/>
      <c r="J40" s="21"/>
      <c r="K40" s="21"/>
      <c r="L40" s="35"/>
    </row>
    <row r="41" ht="17.25" spans="1:12">
      <c r="A41" s="17"/>
      <c r="B41" s="18"/>
      <c r="C41" s="19"/>
      <c r="D41" s="25" t="s">
        <v>178</v>
      </c>
      <c r="E41" s="20" t="s">
        <v>210</v>
      </c>
      <c r="F41" s="21"/>
      <c r="G41" s="21"/>
      <c r="H41" s="21"/>
      <c r="I41" s="21"/>
      <c r="J41" s="21"/>
      <c r="K41" s="21"/>
      <c r="L41" s="35"/>
    </row>
    <row r="42" ht="17.25" spans="1:12">
      <c r="A42" s="17"/>
      <c r="B42" s="18"/>
      <c r="C42" s="19"/>
      <c r="D42" s="25"/>
      <c r="E42" s="20"/>
      <c r="F42" s="21"/>
      <c r="G42" s="21"/>
      <c r="H42" s="21"/>
      <c r="I42" s="21"/>
      <c r="J42" s="21"/>
      <c r="K42" s="21"/>
      <c r="L42" s="35"/>
    </row>
    <row r="43" ht="20.25" spans="1:12">
      <c r="A43" s="11" t="s">
        <v>168</v>
      </c>
      <c r="B43" s="22">
        <v>3</v>
      </c>
      <c r="C43" s="13" t="s">
        <v>169</v>
      </c>
      <c r="D43" s="14" t="s">
        <v>211</v>
      </c>
      <c r="E43" s="26" t="s">
        <v>212</v>
      </c>
      <c r="F43" s="27"/>
      <c r="G43" s="27"/>
      <c r="H43" s="27"/>
      <c r="I43" s="27"/>
      <c r="J43" s="27"/>
      <c r="K43" s="27"/>
      <c r="L43" s="38"/>
    </row>
    <row r="44" ht="17.25" spans="1:12">
      <c r="A44" s="17"/>
      <c r="B44" s="18"/>
      <c r="C44" s="19"/>
      <c r="D44" s="25" t="s">
        <v>172</v>
      </c>
      <c r="E44" s="21" t="s">
        <v>213</v>
      </c>
      <c r="F44" s="21"/>
      <c r="G44" s="21"/>
      <c r="H44" s="21"/>
      <c r="I44" s="21"/>
      <c r="J44" s="21"/>
      <c r="K44" s="21"/>
      <c r="L44" s="35"/>
    </row>
    <row r="45" ht="17.25" spans="1:12">
      <c r="A45" s="17"/>
      <c r="B45" s="18"/>
      <c r="C45" s="19"/>
      <c r="D45" s="25" t="s">
        <v>174</v>
      </c>
      <c r="E45" s="21" t="s">
        <v>214</v>
      </c>
      <c r="F45" s="21"/>
      <c r="G45" s="21"/>
      <c r="H45" s="21"/>
      <c r="I45" s="21"/>
      <c r="J45" s="21"/>
      <c r="K45" s="21"/>
      <c r="L45" s="35"/>
    </row>
    <row r="46" ht="17.25" spans="1:12">
      <c r="A46" s="17"/>
      <c r="B46" s="18"/>
      <c r="C46" s="19"/>
      <c r="D46" s="25" t="s">
        <v>176</v>
      </c>
      <c r="E46" s="21" t="s">
        <v>215</v>
      </c>
      <c r="F46" s="21"/>
      <c r="G46" s="21"/>
      <c r="H46" s="21"/>
      <c r="I46" s="21"/>
      <c r="J46" s="21"/>
      <c r="K46" s="21"/>
      <c r="L46" s="35"/>
    </row>
    <row r="47" ht="17.25" spans="1:12">
      <c r="A47" s="17"/>
      <c r="B47" s="18"/>
      <c r="C47" s="19"/>
      <c r="D47" s="25" t="s">
        <v>178</v>
      </c>
      <c r="E47" s="21" t="s">
        <v>216</v>
      </c>
      <c r="F47" s="21"/>
      <c r="G47" s="21"/>
      <c r="H47" s="21"/>
      <c r="I47" s="21"/>
      <c r="J47" s="21"/>
      <c r="K47" s="21"/>
      <c r="L47" s="35"/>
    </row>
    <row r="48" ht="17.25" spans="1:12">
      <c r="A48" s="17"/>
      <c r="B48" s="18"/>
      <c r="C48" s="19"/>
      <c r="D48" s="25"/>
      <c r="E48" s="20"/>
      <c r="F48" s="21"/>
      <c r="G48" s="21"/>
      <c r="H48" s="21"/>
      <c r="I48" s="21"/>
      <c r="J48" s="21"/>
      <c r="K48" s="21"/>
      <c r="L48" s="35"/>
    </row>
    <row r="49" ht="20.25" spans="1:12">
      <c r="A49" s="11" t="s">
        <v>168</v>
      </c>
      <c r="B49" s="22">
        <v>3</v>
      </c>
      <c r="C49" s="13" t="s">
        <v>169</v>
      </c>
      <c r="D49" s="14" t="s">
        <v>217</v>
      </c>
      <c r="E49" s="26" t="s">
        <v>218</v>
      </c>
      <c r="F49" s="27"/>
      <c r="G49" s="27"/>
      <c r="H49" s="27"/>
      <c r="I49" s="27"/>
      <c r="J49" s="27"/>
      <c r="K49" s="27"/>
      <c r="L49" s="38"/>
    </row>
    <row r="50" ht="17.25" spans="1:12">
      <c r="A50" s="17"/>
      <c r="B50" s="18"/>
      <c r="C50" s="19"/>
      <c r="D50" s="25" t="s">
        <v>172</v>
      </c>
      <c r="E50" s="21" t="s">
        <v>219</v>
      </c>
      <c r="F50" s="21"/>
      <c r="G50" s="21"/>
      <c r="H50" s="21"/>
      <c r="I50" s="21"/>
      <c r="J50" s="21"/>
      <c r="K50" s="21"/>
      <c r="L50" s="35"/>
    </row>
    <row r="51" ht="17.25" spans="1:12">
      <c r="A51" s="17"/>
      <c r="B51" s="18"/>
      <c r="C51" s="19"/>
      <c r="D51" s="25" t="s">
        <v>174</v>
      </c>
      <c r="E51" s="21" t="s">
        <v>220</v>
      </c>
      <c r="F51" s="21"/>
      <c r="G51" s="21"/>
      <c r="H51" s="21"/>
      <c r="I51" s="21"/>
      <c r="J51" s="21"/>
      <c r="K51" s="21"/>
      <c r="L51" s="35"/>
    </row>
    <row r="52" ht="17.25" spans="1:12">
      <c r="A52" s="17"/>
      <c r="B52" s="18"/>
      <c r="C52" s="19"/>
      <c r="D52" s="25" t="s">
        <v>176</v>
      </c>
      <c r="E52" s="21" t="s">
        <v>221</v>
      </c>
      <c r="F52" s="21"/>
      <c r="G52" s="21"/>
      <c r="H52" s="21"/>
      <c r="I52" s="21"/>
      <c r="J52" s="21"/>
      <c r="K52" s="21"/>
      <c r="L52" s="35"/>
    </row>
    <row r="53" ht="17.25" spans="1:12">
      <c r="A53" s="17"/>
      <c r="B53" s="18"/>
      <c r="C53" s="19"/>
      <c r="D53" s="25" t="s">
        <v>178</v>
      </c>
      <c r="E53" s="21" t="s">
        <v>222</v>
      </c>
      <c r="F53" s="21"/>
      <c r="G53" s="21"/>
      <c r="H53" s="21"/>
      <c r="I53" s="21"/>
      <c r="J53" s="21"/>
      <c r="K53" s="21"/>
      <c r="L53" s="35"/>
    </row>
    <row r="54" ht="17.25" spans="1:12">
      <c r="A54" s="17"/>
      <c r="B54" s="18"/>
      <c r="C54" s="19"/>
      <c r="D54" s="25"/>
      <c r="E54" s="20"/>
      <c r="F54" s="21"/>
      <c r="G54" s="21"/>
      <c r="H54" s="21"/>
      <c r="I54" s="21"/>
      <c r="J54" s="21"/>
      <c r="K54" s="21"/>
      <c r="L54" s="35"/>
    </row>
    <row r="55" ht="20.25" spans="1:12">
      <c r="A55" s="11" t="s">
        <v>168</v>
      </c>
      <c r="B55" s="22">
        <v>3</v>
      </c>
      <c r="C55" s="13" t="s">
        <v>169</v>
      </c>
      <c r="D55" s="14" t="s">
        <v>223</v>
      </c>
      <c r="E55" s="26" t="s">
        <v>224</v>
      </c>
      <c r="F55" s="27"/>
      <c r="G55" s="27"/>
      <c r="H55" s="27"/>
      <c r="I55" s="27"/>
      <c r="J55" s="27"/>
      <c r="K55" s="27"/>
      <c r="L55" s="38"/>
    </row>
    <row r="56" ht="17.25" spans="1:12">
      <c r="A56" s="17"/>
      <c r="B56" s="18"/>
      <c r="C56" s="19"/>
      <c r="D56" s="25" t="s">
        <v>172</v>
      </c>
      <c r="E56" s="21" t="s">
        <v>225</v>
      </c>
      <c r="F56" s="21"/>
      <c r="G56" s="21"/>
      <c r="H56" s="21"/>
      <c r="I56" s="21"/>
      <c r="J56" s="21"/>
      <c r="K56" s="21"/>
      <c r="L56" s="35"/>
    </row>
    <row r="57" ht="17.25" spans="1:12">
      <c r="A57" s="17"/>
      <c r="B57" s="18"/>
      <c r="C57" s="19"/>
      <c r="D57" s="25" t="s">
        <v>174</v>
      </c>
      <c r="E57" s="21" t="s">
        <v>226</v>
      </c>
      <c r="F57" s="21"/>
      <c r="G57" s="21"/>
      <c r="H57" s="21"/>
      <c r="I57" s="21"/>
      <c r="J57" s="21"/>
      <c r="K57" s="21"/>
      <c r="L57" s="35"/>
    </row>
    <row r="58" ht="17.25" spans="1:12">
      <c r="A58" s="17"/>
      <c r="B58" s="18"/>
      <c r="C58" s="19"/>
      <c r="D58" s="25" t="s">
        <v>176</v>
      </c>
      <c r="E58" s="21" t="s">
        <v>227</v>
      </c>
      <c r="F58" s="21"/>
      <c r="G58" s="21"/>
      <c r="H58" s="21"/>
      <c r="I58" s="21"/>
      <c r="J58" s="21"/>
      <c r="K58" s="21"/>
      <c r="L58" s="35"/>
    </row>
    <row r="59" ht="17.25" spans="1:12">
      <c r="A59" s="17"/>
      <c r="B59" s="18"/>
      <c r="C59" s="19"/>
      <c r="D59" s="25" t="s">
        <v>178</v>
      </c>
      <c r="E59" s="21" t="s">
        <v>228</v>
      </c>
      <c r="F59" s="21"/>
      <c r="G59" s="21"/>
      <c r="H59" s="21"/>
      <c r="I59" s="21"/>
      <c r="J59" s="21"/>
      <c r="K59" s="21"/>
      <c r="L59" s="35"/>
    </row>
    <row r="60" ht="17.25" spans="1:12">
      <c r="A60" s="17"/>
      <c r="B60" s="18"/>
      <c r="C60" s="19"/>
      <c r="D60" s="25"/>
      <c r="E60" s="20"/>
      <c r="F60" s="21"/>
      <c r="G60" s="21"/>
      <c r="H60" s="21"/>
      <c r="I60" s="21"/>
      <c r="J60" s="21"/>
      <c r="K60" s="21"/>
      <c r="L60" s="35"/>
    </row>
    <row r="61" ht="20.25" spans="1:12">
      <c r="A61" s="11" t="s">
        <v>168</v>
      </c>
      <c r="B61" s="22">
        <v>3</v>
      </c>
      <c r="C61" s="13" t="s">
        <v>169</v>
      </c>
      <c r="D61" s="14" t="s">
        <v>229</v>
      </c>
      <c r="E61" s="26" t="s">
        <v>230</v>
      </c>
      <c r="F61" s="27"/>
      <c r="G61" s="27"/>
      <c r="H61" s="27"/>
      <c r="I61" s="27"/>
      <c r="J61" s="27"/>
      <c r="K61" s="27"/>
      <c r="L61" s="38"/>
    </row>
    <row r="62" ht="17.25" spans="1:12">
      <c r="A62" s="17"/>
      <c r="B62" s="18"/>
      <c r="C62" s="19"/>
      <c r="D62" s="25" t="s">
        <v>172</v>
      </c>
      <c r="E62" s="21" t="s">
        <v>231</v>
      </c>
      <c r="F62" s="21"/>
      <c r="G62" s="21"/>
      <c r="H62" s="21"/>
      <c r="I62" s="21"/>
      <c r="J62" s="21"/>
      <c r="K62" s="21"/>
      <c r="L62" s="35"/>
    </row>
    <row r="63" ht="17.25" spans="1:12">
      <c r="A63" s="17"/>
      <c r="B63" s="18"/>
      <c r="C63" s="19"/>
      <c r="D63" s="25" t="s">
        <v>174</v>
      </c>
      <c r="E63" s="21" t="s">
        <v>232</v>
      </c>
      <c r="F63" s="21"/>
      <c r="G63" s="21"/>
      <c r="H63" s="21"/>
      <c r="I63" s="21"/>
      <c r="J63" s="21"/>
      <c r="K63" s="21"/>
      <c r="L63" s="35"/>
    </row>
    <row r="64" ht="17.25" spans="1:12">
      <c r="A64" s="17"/>
      <c r="B64" s="18"/>
      <c r="C64" s="19"/>
      <c r="D64" s="25" t="s">
        <v>176</v>
      </c>
      <c r="E64" s="21" t="s">
        <v>233</v>
      </c>
      <c r="F64" s="21"/>
      <c r="G64" s="21"/>
      <c r="H64" s="21"/>
      <c r="I64" s="21"/>
      <c r="J64" s="21"/>
      <c r="K64" s="21"/>
      <c r="L64" s="35"/>
    </row>
    <row r="65" ht="17.25" spans="1:12">
      <c r="A65" s="17"/>
      <c r="B65" s="18"/>
      <c r="C65" s="19"/>
      <c r="D65" s="25" t="s">
        <v>178</v>
      </c>
      <c r="E65" s="21" t="s">
        <v>234</v>
      </c>
      <c r="F65" s="21"/>
      <c r="G65" s="21"/>
      <c r="H65" s="21"/>
      <c r="I65" s="21"/>
      <c r="J65" s="21"/>
      <c r="K65" s="21"/>
      <c r="L65" s="35"/>
    </row>
    <row r="66" ht="17.25" spans="1:12">
      <c r="A66" s="17"/>
      <c r="B66" s="18"/>
      <c r="C66" s="19"/>
      <c r="D66" s="25"/>
      <c r="E66" s="20"/>
      <c r="F66" s="21"/>
      <c r="G66" s="21"/>
      <c r="H66" s="21"/>
      <c r="I66" s="21"/>
      <c r="J66" s="21"/>
      <c r="K66" s="21"/>
      <c r="L66" s="35"/>
    </row>
    <row r="67" ht="20.25" spans="1:12">
      <c r="A67" s="11" t="s">
        <v>168</v>
      </c>
      <c r="B67" s="22">
        <v>3</v>
      </c>
      <c r="C67" s="13" t="s">
        <v>169</v>
      </c>
      <c r="D67" s="14" t="s">
        <v>235</v>
      </c>
      <c r="E67" s="26" t="s">
        <v>236</v>
      </c>
      <c r="F67" s="27"/>
      <c r="G67" s="27"/>
      <c r="H67" s="27"/>
      <c r="I67" s="27"/>
      <c r="J67" s="27"/>
      <c r="K67" s="27"/>
      <c r="L67" s="38"/>
    </row>
    <row r="68" ht="17.25" spans="1:12">
      <c r="A68" s="17"/>
      <c r="B68" s="18"/>
      <c r="C68" s="19"/>
      <c r="D68" s="25"/>
      <c r="E68" s="20" t="s">
        <v>237</v>
      </c>
      <c r="F68" s="21"/>
      <c r="G68" s="21"/>
      <c r="H68" s="21"/>
      <c r="I68" s="21"/>
      <c r="J68" s="21"/>
      <c r="K68" s="21"/>
      <c r="L68" s="35"/>
    </row>
    <row r="69" ht="17.25" spans="1:12">
      <c r="A69" s="17"/>
      <c r="B69" s="18"/>
      <c r="C69" s="19"/>
      <c r="D69" s="25"/>
      <c r="E69" s="20" t="s">
        <v>238</v>
      </c>
      <c r="F69" s="21"/>
      <c r="G69" s="21"/>
      <c r="H69" s="21"/>
      <c r="I69" s="21"/>
      <c r="J69" s="21"/>
      <c r="K69" s="21"/>
      <c r="L69" s="35"/>
    </row>
    <row r="70" ht="17.25" spans="1:12">
      <c r="A70" s="17"/>
      <c r="B70" s="18"/>
      <c r="C70" s="19"/>
      <c r="D70" s="25" t="s">
        <v>172</v>
      </c>
      <c r="E70" s="21" t="s">
        <v>239</v>
      </c>
      <c r="F70" s="21"/>
      <c r="G70" s="21"/>
      <c r="H70" s="21"/>
      <c r="I70" s="21"/>
      <c r="J70" s="21"/>
      <c r="K70" s="21"/>
      <c r="L70" s="35"/>
    </row>
    <row r="71" ht="17.25" spans="1:12">
      <c r="A71" s="17"/>
      <c r="B71" s="18"/>
      <c r="C71" s="19"/>
      <c r="D71" s="25" t="s">
        <v>174</v>
      </c>
      <c r="E71" s="21" t="s">
        <v>240</v>
      </c>
      <c r="F71" s="21"/>
      <c r="G71" s="21"/>
      <c r="H71" s="21"/>
      <c r="I71" s="21"/>
      <c r="J71" s="21"/>
      <c r="K71" s="21"/>
      <c r="L71" s="35"/>
    </row>
    <row r="72" ht="17.25" spans="1:12">
      <c r="A72" s="17"/>
      <c r="B72" s="18"/>
      <c r="C72" s="19"/>
      <c r="D72" s="25" t="s">
        <v>176</v>
      </c>
      <c r="E72" s="21" t="s">
        <v>241</v>
      </c>
      <c r="F72" s="21"/>
      <c r="G72" s="21"/>
      <c r="H72" s="21"/>
      <c r="I72" s="21"/>
      <c r="J72" s="21"/>
      <c r="K72" s="21"/>
      <c r="L72" s="35"/>
    </row>
    <row r="73" ht="17.25" spans="1:12">
      <c r="A73" s="17"/>
      <c r="B73" s="18"/>
      <c r="C73" s="19"/>
      <c r="D73" s="25" t="s">
        <v>178</v>
      </c>
      <c r="E73" s="21" t="s">
        <v>242</v>
      </c>
      <c r="F73" s="21"/>
      <c r="G73" s="21"/>
      <c r="H73" s="21"/>
      <c r="I73" s="21"/>
      <c r="J73" s="21"/>
      <c r="K73" s="21"/>
      <c r="L73" s="35"/>
    </row>
    <row r="74" ht="17.25" spans="1:12">
      <c r="A74" s="17"/>
      <c r="B74" s="18"/>
      <c r="C74" s="19"/>
      <c r="D74" s="25"/>
      <c r="E74" s="20"/>
      <c r="F74" s="21"/>
      <c r="G74" s="21"/>
      <c r="H74" s="21"/>
      <c r="I74" s="21"/>
      <c r="J74" s="21"/>
      <c r="K74" s="21"/>
      <c r="L74" s="35"/>
    </row>
    <row r="75" ht="20.25" spans="1:12">
      <c r="A75" s="11" t="s">
        <v>168</v>
      </c>
      <c r="B75" s="22">
        <v>3</v>
      </c>
      <c r="C75" s="13" t="s">
        <v>169</v>
      </c>
      <c r="D75" s="14" t="s">
        <v>243</v>
      </c>
      <c r="E75" s="26" t="s">
        <v>244</v>
      </c>
      <c r="F75" s="27"/>
      <c r="G75" s="27"/>
      <c r="H75" s="27"/>
      <c r="I75" s="27"/>
      <c r="J75" s="27"/>
      <c r="K75" s="27"/>
      <c r="L75" s="38"/>
    </row>
    <row r="76" ht="17.25" spans="1:12">
      <c r="A76" s="17"/>
      <c r="B76" s="25"/>
      <c r="C76" s="19"/>
      <c r="D76" s="25" t="s">
        <v>172</v>
      </c>
      <c r="E76" s="21" t="s">
        <v>245</v>
      </c>
      <c r="F76" s="21"/>
      <c r="G76" s="21"/>
      <c r="H76" s="21"/>
      <c r="I76" s="21"/>
      <c r="J76" s="21"/>
      <c r="K76" s="21"/>
      <c r="L76" s="35"/>
    </row>
    <row r="77" ht="17.25" spans="1:12">
      <c r="A77" s="17"/>
      <c r="B77" s="25"/>
      <c r="C77" s="19"/>
      <c r="D77" s="25" t="s">
        <v>174</v>
      </c>
      <c r="E77" s="21" t="s">
        <v>246</v>
      </c>
      <c r="F77" s="21"/>
      <c r="G77" s="21"/>
      <c r="H77" s="21"/>
      <c r="I77" s="21"/>
      <c r="J77" s="21"/>
      <c r="K77" s="21"/>
      <c r="L77" s="35"/>
    </row>
    <row r="78" ht="17.25" spans="1:12">
      <c r="A78" s="17"/>
      <c r="B78" s="25"/>
      <c r="C78" s="19"/>
      <c r="D78" s="25" t="s">
        <v>176</v>
      </c>
      <c r="E78" s="21" t="s">
        <v>247</v>
      </c>
      <c r="F78" s="21"/>
      <c r="G78" s="21"/>
      <c r="H78" s="21"/>
      <c r="I78" s="21"/>
      <c r="J78" s="21"/>
      <c r="K78" s="21"/>
      <c r="L78" s="35"/>
    </row>
    <row r="79" ht="17.25" spans="1:12">
      <c r="A79" s="17"/>
      <c r="B79" s="25"/>
      <c r="C79" s="19"/>
      <c r="D79" s="25" t="s">
        <v>178</v>
      </c>
      <c r="E79" s="21" t="s">
        <v>248</v>
      </c>
      <c r="F79" s="21"/>
      <c r="G79" s="21"/>
      <c r="H79" s="21"/>
      <c r="I79" s="21"/>
      <c r="J79" s="21"/>
      <c r="K79" s="21"/>
      <c r="L79" s="35"/>
    </row>
    <row r="80" ht="20.25" spans="1:12">
      <c r="A80" s="39" t="s">
        <v>249</v>
      </c>
      <c r="B80" s="14">
        <f>SUM(B6:B75)</f>
        <v>36</v>
      </c>
      <c r="C80" s="13" t="s">
        <v>169</v>
      </c>
      <c r="D80" s="25"/>
      <c r="E80" s="20"/>
      <c r="F80" s="21"/>
      <c r="G80" s="21"/>
      <c r="H80" s="21"/>
      <c r="I80" s="21"/>
      <c r="J80" s="21"/>
      <c r="K80" s="21"/>
      <c r="L80" s="35"/>
    </row>
    <row r="81" ht="20.25" spans="1:12">
      <c r="A81" s="40" t="s">
        <v>250</v>
      </c>
      <c r="B81" s="41"/>
      <c r="C81" s="41"/>
      <c r="D81" s="41"/>
      <c r="E81" s="41"/>
      <c r="F81" s="41"/>
      <c r="G81" s="41"/>
      <c r="H81" s="41"/>
      <c r="I81" s="41"/>
      <c r="J81" s="41"/>
      <c r="K81" s="41"/>
      <c r="L81" s="45"/>
    </row>
    <row r="82" ht="17.25" spans="1:12">
      <c r="A82" s="42" t="s">
        <v>251</v>
      </c>
      <c r="B82" s="42"/>
      <c r="C82" s="42"/>
      <c r="D82" s="42"/>
      <c r="E82" s="42"/>
      <c r="F82" s="42"/>
      <c r="G82" s="42"/>
      <c r="H82" s="42"/>
      <c r="I82" s="42"/>
      <c r="J82" s="42"/>
      <c r="K82" s="42"/>
      <c r="L82" s="42"/>
    </row>
    <row r="83" ht="17.25" spans="1:12">
      <c r="A83" s="42" t="s">
        <v>252</v>
      </c>
      <c r="B83" s="42"/>
      <c r="C83" s="42"/>
      <c r="D83" s="42" t="s">
        <v>253</v>
      </c>
      <c r="E83" s="42"/>
      <c r="F83" s="42"/>
      <c r="G83" s="42" t="s">
        <v>254</v>
      </c>
      <c r="H83" s="42"/>
      <c r="I83" s="42"/>
      <c r="J83" s="42"/>
      <c r="K83" s="42"/>
      <c r="L83" s="42"/>
    </row>
    <row r="84" ht="17.25" spans="1:12">
      <c r="A84" s="42" t="s">
        <v>255</v>
      </c>
      <c r="B84" s="42"/>
      <c r="C84" s="42"/>
      <c r="D84" s="42" t="s">
        <v>256</v>
      </c>
      <c r="E84" s="42"/>
      <c r="F84" s="42"/>
      <c r="G84" s="42">
        <f>IF(B80&gt;11,1,0)</f>
        <v>1</v>
      </c>
      <c r="H84" s="42"/>
      <c r="I84" s="42"/>
      <c r="J84" s="42"/>
      <c r="K84" s="42"/>
      <c r="L84" s="42"/>
    </row>
    <row r="85" ht="17.25" spans="1:12">
      <c r="A85" s="42" t="s">
        <v>257</v>
      </c>
      <c r="B85" s="42"/>
      <c r="C85" s="42"/>
      <c r="D85" s="42" t="s">
        <v>258</v>
      </c>
      <c r="E85" s="42"/>
      <c r="F85" s="42"/>
      <c r="G85" s="42">
        <f>IF(B80&gt;18,1,0)</f>
        <v>1</v>
      </c>
      <c r="H85" s="42"/>
      <c r="I85" s="42"/>
      <c r="J85" s="42"/>
      <c r="K85" s="42"/>
      <c r="L85" s="42"/>
    </row>
    <row r="86" ht="17.25" spans="1:12">
      <c r="A86" s="42" t="s">
        <v>259</v>
      </c>
      <c r="B86" s="42"/>
      <c r="C86" s="42"/>
      <c r="D86" s="42" t="s">
        <v>260</v>
      </c>
      <c r="E86" s="42"/>
      <c r="F86" s="42"/>
      <c r="G86" s="42">
        <f>IF(B80&gt;26,1,0)</f>
        <v>1</v>
      </c>
      <c r="H86" s="42"/>
      <c r="I86" s="42"/>
      <c r="J86" s="42"/>
      <c r="K86" s="42"/>
      <c r="L86" s="42"/>
    </row>
    <row r="87" ht="17.25" spans="1:12">
      <c r="A87" s="42" t="s">
        <v>261</v>
      </c>
      <c r="B87" s="42"/>
      <c r="C87" s="42"/>
      <c r="D87" s="42" t="s">
        <v>262</v>
      </c>
      <c r="E87" s="42"/>
      <c r="F87" s="42"/>
      <c r="G87" s="42">
        <f>IF(B80&gt;34,1,0)</f>
        <v>1</v>
      </c>
      <c r="H87" s="42"/>
      <c r="I87" s="42"/>
      <c r="J87" s="42"/>
      <c r="K87" s="42"/>
      <c r="L87" s="42"/>
    </row>
    <row r="88" ht="17.25" spans="1:12">
      <c r="A88" s="42" t="s">
        <v>263</v>
      </c>
      <c r="B88" s="42"/>
      <c r="C88" s="42"/>
      <c r="D88" s="42" t="s">
        <v>264</v>
      </c>
      <c r="E88" s="42"/>
      <c r="F88" s="42"/>
      <c r="G88" s="42">
        <f>IF(B80&gt;42,1,0)</f>
        <v>0</v>
      </c>
      <c r="H88" s="42"/>
      <c r="I88" s="42"/>
      <c r="J88" s="42"/>
      <c r="K88" s="42"/>
      <c r="L88" s="42"/>
    </row>
    <row r="89" ht="21" spans="1:12">
      <c r="A89" s="40" t="s">
        <v>265</v>
      </c>
      <c r="B89" s="41"/>
      <c r="C89" s="41"/>
      <c r="D89" s="41"/>
      <c r="E89" s="41"/>
      <c r="F89" s="41"/>
      <c r="G89" s="41"/>
      <c r="H89" s="41"/>
      <c r="I89" s="41"/>
      <c r="J89" s="41"/>
      <c r="K89" s="41"/>
      <c r="L89" s="45"/>
    </row>
    <row r="90" ht="21" spans="1:12">
      <c r="A90" s="43" t="s">
        <v>266</v>
      </c>
      <c r="B90" s="44" t="str">
        <f>CHOOSE(SUM(G84:G88),A84,A85,A86,A87,A88)</f>
        <v>中度进取型</v>
      </c>
      <c r="C90" s="44"/>
      <c r="D90" s="44"/>
      <c r="E90" s="44" t="s">
        <v>267</v>
      </c>
      <c r="F90" s="44"/>
      <c r="G90" s="44"/>
      <c r="H90" s="44"/>
      <c r="I90" s="44"/>
      <c r="J90" s="44"/>
      <c r="K90" s="44"/>
      <c r="L90" s="46"/>
    </row>
  </sheetData>
  <mergeCells count="3">
    <mergeCell ref="A1:I1"/>
    <mergeCell ref="A2:L2"/>
    <mergeCell ref="A3:L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Sheet1</vt:lpstr>
      <vt:lpstr>Sheet2</vt:lpstr>
      <vt:lpstr>Sheet3</vt:lpstr>
      <vt:lpstr>Sheet4</vt:lpstr>
      <vt:lpstr>Sheet5</vt:lpstr>
      <vt:lpstr>Sheet6</vt:lpstr>
      <vt:lpstr>Sheet7</vt:lpstr>
      <vt:lpstr>Sheet8</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独立理财师体系创始人</cp:lastModifiedBy>
  <dcterms:created xsi:type="dcterms:W3CDTF">2023-02-26T07:35:00Z</dcterms:created>
  <dcterms:modified xsi:type="dcterms:W3CDTF">2023-12-18T12:27:56Z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72B197106A0549EE887465815135DF4C_13</vt:lpwstr>
  </property>
  <property fmtid="{D5CDD505-2E9C-101B-9397-08002B2CF9AE}" pid="3" name="KSOProductBuildVer">
    <vt:lpwstr>2052-12.1.0.15990</vt:lpwstr>
  </property>
</Properties>
</file>